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_PORTAL DA TRANSPARÊNCIA\QUANTITATIVOS E PREÇOS CONTRATADOS E PAGOS\3_SPDA LÂMINAS I E II\"/>
    </mc:Choice>
  </mc:AlternateContent>
  <xr:revisionPtr revIDLastSave="0" documentId="13_ncr:1_{E4B93456-E282-4766-A7D7-59D8BC2DED74}" xr6:coauthVersionLast="36" xr6:coauthVersionMax="36" xr10:uidLastSave="{00000000-0000-0000-0000-000000000000}"/>
  <bookViews>
    <workbookView xWindow="0" yWindow="0" windowWidth="28800" windowHeight="11805" xr2:uid="{D4BD86A9-D206-41F8-B49C-3FF38950E653}"/>
  </bookViews>
  <sheets>
    <sheet name="MEDIÇÃO FINAL" sheetId="1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FINAL'!$A$13:$BH$366</definedName>
    <definedName name="_PM2" localSheetId="0">#REF!</definedName>
    <definedName name="_PM2">#REF!</definedName>
    <definedName name="_xlnm.Print_Area" localSheetId="0">'MEDIÇÃO FINAL'!$B$1:$BD$343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FINAL'!$8:$12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P15" i="1" s="1"/>
  <c r="R15" i="1"/>
  <c r="S15" i="1"/>
  <c r="U15" i="1"/>
  <c r="V15" i="1"/>
  <c r="BA15" i="1"/>
  <c r="BB15" i="1"/>
  <c r="BC15" i="1"/>
  <c r="I16" i="1"/>
  <c r="K16" i="1"/>
  <c r="O16" i="1"/>
  <c r="P16" i="1"/>
  <c r="R16" i="1"/>
  <c r="S16" i="1"/>
  <c r="U16" i="1"/>
  <c r="V16" i="1"/>
  <c r="X16" i="1"/>
  <c r="Y16" i="1"/>
  <c r="AA16" i="1"/>
  <c r="AB16" i="1"/>
  <c r="AD16" i="1"/>
  <c r="AE16" i="1"/>
  <c r="AG16" i="1"/>
  <c r="AH16" i="1"/>
  <c r="AJ16" i="1"/>
  <c r="AK16" i="1"/>
  <c r="AM16" i="1"/>
  <c r="AN16" i="1"/>
  <c r="AP16" i="1"/>
  <c r="AQ16" i="1"/>
  <c r="AS16" i="1"/>
  <c r="AT16" i="1"/>
  <c r="AX16" i="1"/>
  <c r="I17" i="1"/>
  <c r="K17" i="1"/>
  <c r="M17" i="1"/>
  <c r="O17" i="1"/>
  <c r="P17" i="1"/>
  <c r="AZ17" i="1" s="1"/>
  <c r="BC17" i="1" s="1"/>
  <c r="R17" i="1"/>
  <c r="S17" i="1"/>
  <c r="U17" i="1"/>
  <c r="V17" i="1"/>
  <c r="X17" i="1"/>
  <c r="Y17" i="1"/>
  <c r="AA17" i="1"/>
  <c r="AB17" i="1"/>
  <c r="AD17" i="1"/>
  <c r="AE17" i="1"/>
  <c r="AG17" i="1"/>
  <c r="AH17" i="1"/>
  <c r="AJ17" i="1"/>
  <c r="AK17" i="1"/>
  <c r="AM17" i="1"/>
  <c r="AN17" i="1"/>
  <c r="AP17" i="1"/>
  <c r="AQ17" i="1"/>
  <c r="AS17" i="1"/>
  <c r="AT17" i="1"/>
  <c r="AV17" i="1"/>
  <c r="AW17" i="1"/>
  <c r="AX17" i="1"/>
  <c r="BE17" i="1"/>
  <c r="BF17" i="1" s="1"/>
  <c r="I18" i="1"/>
  <c r="K18" i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AG18" i="1"/>
  <c r="AH18" i="1"/>
  <c r="AJ18" i="1"/>
  <c r="AK18" i="1"/>
  <c r="AM18" i="1"/>
  <c r="AN18" i="1"/>
  <c r="AP18" i="1"/>
  <c r="AQ18" i="1"/>
  <c r="AS18" i="1"/>
  <c r="AT18" i="1"/>
  <c r="AV18" i="1"/>
  <c r="AW18" i="1"/>
  <c r="AX18" i="1"/>
  <c r="BA18" i="1"/>
  <c r="BE18" i="1"/>
  <c r="BF18" i="1"/>
  <c r="I19" i="1"/>
  <c r="K19" i="1"/>
  <c r="O19" i="1"/>
  <c r="P19" i="1"/>
  <c r="R19" i="1"/>
  <c r="S19" i="1"/>
  <c r="U19" i="1"/>
  <c r="V19" i="1"/>
  <c r="X19" i="1"/>
  <c r="Y19" i="1"/>
  <c r="AA19" i="1"/>
  <c r="AB19" i="1"/>
  <c r="AD19" i="1"/>
  <c r="AE19" i="1"/>
  <c r="AG19" i="1"/>
  <c r="AH19" i="1"/>
  <c r="AJ19" i="1"/>
  <c r="AK19" i="1"/>
  <c r="AM19" i="1"/>
  <c r="AN19" i="1"/>
  <c r="AP19" i="1"/>
  <c r="AQ19" i="1"/>
  <c r="AS19" i="1"/>
  <c r="AT19" i="1"/>
  <c r="AV19" i="1"/>
  <c r="AW19" i="1"/>
  <c r="AX19" i="1"/>
  <c r="BE19" i="1"/>
  <c r="BF19" i="1" s="1"/>
  <c r="I20" i="1"/>
  <c r="K20" i="1"/>
  <c r="M20" i="1"/>
  <c r="O20" i="1"/>
  <c r="P20" i="1"/>
  <c r="R20" i="1"/>
  <c r="S20" i="1"/>
  <c r="U20" i="1"/>
  <c r="V20" i="1"/>
  <c r="X20" i="1"/>
  <c r="Y20" i="1"/>
  <c r="AA20" i="1"/>
  <c r="AB20" i="1"/>
  <c r="AD20" i="1"/>
  <c r="AE20" i="1"/>
  <c r="AG20" i="1"/>
  <c r="AH20" i="1"/>
  <c r="AJ20" i="1"/>
  <c r="AK20" i="1"/>
  <c r="AM20" i="1"/>
  <c r="AN20" i="1"/>
  <c r="AP20" i="1"/>
  <c r="AQ20" i="1"/>
  <c r="AS20" i="1"/>
  <c r="AT20" i="1"/>
  <c r="AV20" i="1"/>
  <c r="AW20" i="1"/>
  <c r="AX20" i="1"/>
  <c r="BA20" i="1"/>
  <c r="BE20" i="1"/>
  <c r="BF20" i="1" s="1"/>
  <c r="I21" i="1"/>
  <c r="K21" i="1"/>
  <c r="U21" i="1"/>
  <c r="AY21" i="1" s="1"/>
  <c r="V21" i="1"/>
  <c r="X21" i="1"/>
  <c r="Y21" i="1"/>
  <c r="AA21" i="1"/>
  <c r="AB21" i="1"/>
  <c r="AD21" i="1"/>
  <c r="AE21" i="1"/>
  <c r="AK21" i="1"/>
  <c r="AM21" i="1"/>
  <c r="AN21" i="1"/>
  <c r="AP21" i="1"/>
  <c r="AQ21" i="1"/>
  <c r="AS21" i="1"/>
  <c r="AT21" i="1"/>
  <c r="AV21" i="1"/>
  <c r="AW21" i="1"/>
  <c r="AX21" i="1"/>
  <c r="BE21" i="1"/>
  <c r="I22" i="1"/>
  <c r="K22" i="1"/>
  <c r="U22" i="1"/>
  <c r="V22" i="1"/>
  <c r="AZ22" i="1" s="1"/>
  <c r="X22" i="1"/>
  <c r="Y22" i="1"/>
  <c r="AA22" i="1"/>
  <c r="AB22" i="1"/>
  <c r="AD22" i="1"/>
  <c r="AE22" i="1"/>
  <c r="AK22" i="1"/>
  <c r="AM22" i="1"/>
  <c r="AN22" i="1"/>
  <c r="AP22" i="1"/>
  <c r="AQ22" i="1"/>
  <c r="AS22" i="1"/>
  <c r="AT22" i="1"/>
  <c r="AV22" i="1"/>
  <c r="AW22" i="1"/>
  <c r="AX22" i="1"/>
  <c r="BE22" i="1"/>
  <c r="BF22" i="1"/>
  <c r="I23" i="1"/>
  <c r="M23" i="1" s="1"/>
  <c r="K23" i="1"/>
  <c r="O23" i="1"/>
  <c r="P23" i="1"/>
  <c r="R23" i="1"/>
  <c r="S23" i="1"/>
  <c r="U23" i="1"/>
  <c r="V23" i="1"/>
  <c r="X23" i="1"/>
  <c r="Y23" i="1"/>
  <c r="AA23" i="1"/>
  <c r="AB23" i="1"/>
  <c r="AD23" i="1"/>
  <c r="AE23" i="1"/>
  <c r="AK23" i="1"/>
  <c r="AM23" i="1"/>
  <c r="AN23" i="1"/>
  <c r="AP23" i="1"/>
  <c r="AQ23" i="1"/>
  <c r="AS23" i="1"/>
  <c r="AT23" i="1"/>
  <c r="AV23" i="1"/>
  <c r="AW23" i="1"/>
  <c r="AX23" i="1"/>
  <c r="BE23" i="1"/>
  <c r="BF23" i="1" s="1"/>
  <c r="I24" i="1"/>
  <c r="K24" i="1"/>
  <c r="M24" i="1"/>
  <c r="O24" i="1"/>
  <c r="P24" i="1"/>
  <c r="R24" i="1"/>
  <c r="S24" i="1"/>
  <c r="U24" i="1"/>
  <c r="V24" i="1"/>
  <c r="X24" i="1"/>
  <c r="Y24" i="1"/>
  <c r="AA24" i="1"/>
  <c r="AB24" i="1"/>
  <c r="AD24" i="1"/>
  <c r="AE24" i="1"/>
  <c r="AG24" i="1"/>
  <c r="AH24" i="1"/>
  <c r="AJ24" i="1"/>
  <c r="AK24" i="1"/>
  <c r="AM24" i="1"/>
  <c r="AN24" i="1"/>
  <c r="AP24" i="1"/>
  <c r="AQ24" i="1"/>
  <c r="AS24" i="1"/>
  <c r="AT24" i="1"/>
  <c r="AV24" i="1"/>
  <c r="AW24" i="1"/>
  <c r="AX24" i="1"/>
  <c r="BA24" i="1" s="1"/>
  <c r="BE24" i="1"/>
  <c r="I25" i="1"/>
  <c r="K25" i="1"/>
  <c r="O25" i="1"/>
  <c r="P25" i="1"/>
  <c r="R25" i="1"/>
  <c r="S25" i="1"/>
  <c r="U25" i="1"/>
  <c r="V25" i="1"/>
  <c r="X25" i="1"/>
  <c r="Y25" i="1"/>
  <c r="AA25" i="1"/>
  <c r="AB25" i="1"/>
  <c r="AD25" i="1"/>
  <c r="AE25" i="1"/>
  <c r="AG25" i="1"/>
  <c r="AH25" i="1"/>
  <c r="AJ25" i="1"/>
  <c r="AK25" i="1"/>
  <c r="AM25" i="1"/>
  <c r="AN25" i="1"/>
  <c r="AP25" i="1"/>
  <c r="AQ25" i="1"/>
  <c r="AS25" i="1"/>
  <c r="AT25" i="1"/>
  <c r="AV25" i="1"/>
  <c r="AW25" i="1"/>
  <c r="AX25" i="1"/>
  <c r="BE25" i="1"/>
  <c r="BF25" i="1"/>
  <c r="BF24" i="1" s="1"/>
  <c r="I26" i="1"/>
  <c r="K26" i="1"/>
  <c r="U26" i="1"/>
  <c r="V26" i="1"/>
  <c r="X26" i="1"/>
  <c r="Y26" i="1"/>
  <c r="AA26" i="1"/>
  <c r="AB26" i="1"/>
  <c r="AD26" i="1"/>
  <c r="AE26" i="1"/>
  <c r="AK26" i="1"/>
  <c r="AM26" i="1"/>
  <c r="AN26" i="1"/>
  <c r="AP26" i="1"/>
  <c r="AQ26" i="1"/>
  <c r="AS26" i="1"/>
  <c r="AT26" i="1"/>
  <c r="AV26" i="1"/>
  <c r="AW26" i="1"/>
  <c r="AX26" i="1"/>
  <c r="BE26" i="1"/>
  <c r="I27" i="1"/>
  <c r="K27" i="1"/>
  <c r="M27" i="1"/>
  <c r="O27" i="1"/>
  <c r="R27" i="1"/>
  <c r="U27" i="1"/>
  <c r="V27" i="1"/>
  <c r="X27" i="1"/>
  <c r="Y27" i="1"/>
  <c r="AA27" i="1"/>
  <c r="AB27" i="1"/>
  <c r="AD27" i="1"/>
  <c r="AE27" i="1"/>
  <c r="AG27" i="1"/>
  <c r="AH27" i="1"/>
  <c r="AJ27" i="1"/>
  <c r="AK27" i="1"/>
  <c r="AM27" i="1"/>
  <c r="AN27" i="1"/>
  <c r="AP27" i="1"/>
  <c r="AQ27" i="1"/>
  <c r="AS27" i="1"/>
  <c r="AT27" i="1"/>
  <c r="AV27" i="1"/>
  <c r="AW27" i="1"/>
  <c r="AX27" i="1"/>
  <c r="BE27" i="1"/>
  <c r="BF27" i="1" s="1"/>
  <c r="BF26" i="1" s="1"/>
  <c r="I28" i="1"/>
  <c r="M28" i="1" s="1"/>
  <c r="K28" i="1"/>
  <c r="O28" i="1"/>
  <c r="P28" i="1"/>
  <c r="R28" i="1"/>
  <c r="S28" i="1"/>
  <c r="U28" i="1"/>
  <c r="V28" i="1"/>
  <c r="X28" i="1"/>
  <c r="Y28" i="1"/>
  <c r="AA28" i="1"/>
  <c r="AB28" i="1"/>
  <c r="AD28" i="1"/>
  <c r="AE28" i="1"/>
  <c r="AG28" i="1"/>
  <c r="AH28" i="1"/>
  <c r="AJ28" i="1"/>
  <c r="AK28" i="1"/>
  <c r="AM28" i="1"/>
  <c r="AN28" i="1"/>
  <c r="AP28" i="1"/>
  <c r="AQ28" i="1"/>
  <c r="AS28" i="1"/>
  <c r="AT28" i="1"/>
  <c r="AV28" i="1"/>
  <c r="AW28" i="1"/>
  <c r="AX28" i="1"/>
  <c r="BA28" i="1"/>
  <c r="BE28" i="1"/>
  <c r="I29" i="1"/>
  <c r="M29" i="1" s="1"/>
  <c r="K29" i="1"/>
  <c r="O29" i="1"/>
  <c r="P29" i="1"/>
  <c r="R29" i="1"/>
  <c r="S29" i="1"/>
  <c r="U29" i="1"/>
  <c r="V29" i="1"/>
  <c r="X29" i="1"/>
  <c r="Y29" i="1"/>
  <c r="AA29" i="1"/>
  <c r="AB29" i="1"/>
  <c r="AD29" i="1"/>
  <c r="AE29" i="1"/>
  <c r="AG29" i="1"/>
  <c r="AH29" i="1"/>
  <c r="AJ29" i="1"/>
  <c r="AK29" i="1"/>
  <c r="AM29" i="1"/>
  <c r="AN29" i="1"/>
  <c r="AP29" i="1"/>
  <c r="AQ29" i="1"/>
  <c r="AS29" i="1"/>
  <c r="AT29" i="1"/>
  <c r="AV29" i="1"/>
  <c r="AW29" i="1"/>
  <c r="AX29" i="1"/>
  <c r="BE29" i="1"/>
  <c r="I30" i="1"/>
  <c r="K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AG30" i="1"/>
  <c r="AH30" i="1"/>
  <c r="AJ30" i="1"/>
  <c r="AK30" i="1"/>
  <c r="AM30" i="1"/>
  <c r="AN30" i="1"/>
  <c r="AP30" i="1"/>
  <c r="AQ30" i="1"/>
  <c r="AS30" i="1"/>
  <c r="AT30" i="1"/>
  <c r="AV30" i="1"/>
  <c r="AW30" i="1"/>
  <c r="AX30" i="1"/>
  <c r="BE30" i="1"/>
  <c r="BF30" i="1" s="1"/>
  <c r="I31" i="1"/>
  <c r="K31" i="1"/>
  <c r="O31" i="1"/>
  <c r="P31" i="1"/>
  <c r="R31" i="1"/>
  <c r="S31" i="1"/>
  <c r="U31" i="1"/>
  <c r="V31" i="1"/>
  <c r="X31" i="1"/>
  <c r="Y31" i="1"/>
  <c r="AA31" i="1"/>
  <c r="AB31" i="1"/>
  <c r="AD31" i="1"/>
  <c r="AE31" i="1"/>
  <c r="AG31" i="1"/>
  <c r="AH31" i="1"/>
  <c r="AJ31" i="1"/>
  <c r="AK31" i="1"/>
  <c r="AM31" i="1"/>
  <c r="AN31" i="1"/>
  <c r="AP31" i="1"/>
  <c r="AQ31" i="1"/>
  <c r="AS31" i="1"/>
  <c r="AT31" i="1"/>
  <c r="AV31" i="1"/>
  <c r="AW31" i="1"/>
  <c r="AX31" i="1"/>
  <c r="BE31" i="1"/>
  <c r="BF31" i="1" s="1"/>
  <c r="I32" i="1"/>
  <c r="K32" i="1"/>
  <c r="M32" i="1"/>
  <c r="O32" i="1"/>
  <c r="P32" i="1"/>
  <c r="R32" i="1"/>
  <c r="S32" i="1"/>
  <c r="U32" i="1"/>
  <c r="V32" i="1"/>
  <c r="X32" i="1"/>
  <c r="Y32" i="1"/>
  <c r="AA32" i="1"/>
  <c r="AB32" i="1"/>
  <c r="AD32" i="1"/>
  <c r="AE32" i="1"/>
  <c r="AG32" i="1"/>
  <c r="AH32" i="1"/>
  <c r="AJ32" i="1"/>
  <c r="AK32" i="1"/>
  <c r="AM32" i="1"/>
  <c r="AN32" i="1"/>
  <c r="AP32" i="1"/>
  <c r="AQ32" i="1"/>
  <c r="AS32" i="1"/>
  <c r="AT32" i="1"/>
  <c r="AV32" i="1"/>
  <c r="AW32" i="1"/>
  <c r="AX32" i="1"/>
  <c r="BA32" i="1" s="1"/>
  <c r="BE32" i="1"/>
  <c r="BF32" i="1"/>
  <c r="I33" i="1"/>
  <c r="K33" i="1"/>
  <c r="M33" i="1"/>
  <c r="O33" i="1"/>
  <c r="P33" i="1"/>
  <c r="R33" i="1"/>
  <c r="S33" i="1"/>
  <c r="U33" i="1"/>
  <c r="V33" i="1"/>
  <c r="X33" i="1"/>
  <c r="Y33" i="1"/>
  <c r="AA33" i="1"/>
  <c r="AB33" i="1"/>
  <c r="AD33" i="1"/>
  <c r="AE33" i="1"/>
  <c r="AG33" i="1"/>
  <c r="AH33" i="1"/>
  <c r="AJ33" i="1"/>
  <c r="AK33" i="1"/>
  <c r="AM33" i="1"/>
  <c r="AN33" i="1"/>
  <c r="AP33" i="1"/>
  <c r="AQ33" i="1"/>
  <c r="AS33" i="1"/>
  <c r="AT33" i="1"/>
  <c r="AV33" i="1"/>
  <c r="AW33" i="1"/>
  <c r="AX33" i="1"/>
  <c r="BE33" i="1"/>
  <c r="BF33" i="1" s="1"/>
  <c r="I34" i="1"/>
  <c r="K34" i="1"/>
  <c r="M34" i="1"/>
  <c r="O34" i="1"/>
  <c r="P34" i="1"/>
  <c r="R34" i="1"/>
  <c r="S34" i="1"/>
  <c r="U34" i="1"/>
  <c r="V34" i="1"/>
  <c r="X34" i="1"/>
  <c r="Y34" i="1"/>
  <c r="AA34" i="1"/>
  <c r="AB34" i="1"/>
  <c r="AD34" i="1"/>
  <c r="AE34" i="1"/>
  <c r="AG34" i="1"/>
  <c r="AH34" i="1"/>
  <c r="AJ34" i="1"/>
  <c r="AK34" i="1"/>
  <c r="AM34" i="1"/>
  <c r="AN34" i="1"/>
  <c r="AP34" i="1"/>
  <c r="AQ34" i="1"/>
  <c r="AS34" i="1"/>
  <c r="AT34" i="1"/>
  <c r="AV34" i="1"/>
  <c r="AW34" i="1"/>
  <c r="AX34" i="1"/>
  <c r="BA34" i="1"/>
  <c r="BE34" i="1"/>
  <c r="BF34" i="1" s="1"/>
  <c r="I35" i="1"/>
  <c r="M35" i="1" s="1"/>
  <c r="K35" i="1"/>
  <c r="O35" i="1"/>
  <c r="P35" i="1"/>
  <c r="R35" i="1"/>
  <c r="S35" i="1"/>
  <c r="U35" i="1"/>
  <c r="V35" i="1"/>
  <c r="X35" i="1"/>
  <c r="Y35" i="1"/>
  <c r="AA35" i="1"/>
  <c r="AB35" i="1"/>
  <c r="AD35" i="1"/>
  <c r="AE35" i="1"/>
  <c r="AG35" i="1"/>
  <c r="AH35" i="1"/>
  <c r="AJ35" i="1"/>
  <c r="AK35" i="1"/>
  <c r="AM35" i="1"/>
  <c r="AN35" i="1"/>
  <c r="AP35" i="1"/>
  <c r="AQ35" i="1"/>
  <c r="AS35" i="1"/>
  <c r="AT35" i="1"/>
  <c r="AV35" i="1"/>
  <c r="AW35" i="1"/>
  <c r="AX35" i="1"/>
  <c r="BA35" i="1"/>
  <c r="BE35" i="1"/>
  <c r="BF35" i="1" s="1"/>
  <c r="I36" i="1"/>
  <c r="K36" i="1"/>
  <c r="M36" i="1"/>
  <c r="O36" i="1"/>
  <c r="P36" i="1"/>
  <c r="R36" i="1"/>
  <c r="S36" i="1"/>
  <c r="U36" i="1"/>
  <c r="V36" i="1"/>
  <c r="X36" i="1"/>
  <c r="Y36" i="1"/>
  <c r="AA36" i="1"/>
  <c r="AB36" i="1"/>
  <c r="AD36" i="1"/>
  <c r="AE36" i="1"/>
  <c r="AG36" i="1"/>
  <c r="AH36" i="1"/>
  <c r="AJ36" i="1"/>
  <c r="AK36" i="1"/>
  <c r="AM36" i="1"/>
  <c r="AN36" i="1"/>
  <c r="AP36" i="1"/>
  <c r="AQ36" i="1"/>
  <c r="AS36" i="1"/>
  <c r="AT36" i="1"/>
  <c r="AV36" i="1"/>
  <c r="AW36" i="1"/>
  <c r="AX36" i="1"/>
  <c r="BE36" i="1"/>
  <c r="BF36" i="1"/>
  <c r="I37" i="1"/>
  <c r="K37" i="1"/>
  <c r="M37" i="1"/>
  <c r="O37" i="1"/>
  <c r="P37" i="1"/>
  <c r="R37" i="1"/>
  <c r="S37" i="1"/>
  <c r="U37" i="1"/>
  <c r="V37" i="1"/>
  <c r="X37" i="1"/>
  <c r="Y37" i="1"/>
  <c r="AA37" i="1"/>
  <c r="AB37" i="1"/>
  <c r="AD37" i="1"/>
  <c r="AE37" i="1"/>
  <c r="AG37" i="1"/>
  <c r="AH37" i="1"/>
  <c r="AJ37" i="1"/>
  <c r="AK37" i="1"/>
  <c r="AM37" i="1"/>
  <c r="AN37" i="1"/>
  <c r="AP37" i="1"/>
  <c r="AQ37" i="1"/>
  <c r="AS37" i="1"/>
  <c r="AT37" i="1"/>
  <c r="AV37" i="1"/>
  <c r="AW37" i="1"/>
  <c r="AX37" i="1"/>
  <c r="BA37" i="1" s="1"/>
  <c r="BE37" i="1"/>
  <c r="BF37" i="1" s="1"/>
  <c r="I38" i="1"/>
  <c r="K38" i="1"/>
  <c r="M38" i="1"/>
  <c r="O38" i="1"/>
  <c r="P38" i="1"/>
  <c r="R38" i="1"/>
  <c r="S38" i="1"/>
  <c r="U38" i="1"/>
  <c r="V38" i="1"/>
  <c r="X38" i="1"/>
  <c r="Y38" i="1"/>
  <c r="AA38" i="1"/>
  <c r="AB38" i="1"/>
  <c r="AD38" i="1"/>
  <c r="AE38" i="1"/>
  <c r="AG38" i="1"/>
  <c r="AH38" i="1"/>
  <c r="AJ38" i="1"/>
  <c r="AK38" i="1"/>
  <c r="AM38" i="1"/>
  <c r="AN38" i="1"/>
  <c r="AP38" i="1"/>
  <c r="AQ38" i="1"/>
  <c r="AS38" i="1"/>
  <c r="AT38" i="1"/>
  <c r="AV38" i="1"/>
  <c r="AW38" i="1"/>
  <c r="AX38" i="1"/>
  <c r="BA38" i="1" s="1"/>
  <c r="BE38" i="1"/>
  <c r="BF38" i="1"/>
  <c r="I39" i="1"/>
  <c r="K39" i="1"/>
  <c r="O39" i="1"/>
  <c r="P39" i="1"/>
  <c r="R39" i="1"/>
  <c r="S39" i="1"/>
  <c r="U39" i="1"/>
  <c r="V39" i="1"/>
  <c r="X39" i="1"/>
  <c r="Y39" i="1"/>
  <c r="AA39" i="1"/>
  <c r="AB39" i="1"/>
  <c r="AD39" i="1"/>
  <c r="AE39" i="1"/>
  <c r="AG39" i="1"/>
  <c r="AH39" i="1"/>
  <c r="AJ39" i="1"/>
  <c r="AK39" i="1"/>
  <c r="AM39" i="1"/>
  <c r="AN39" i="1"/>
  <c r="AP39" i="1"/>
  <c r="AQ39" i="1"/>
  <c r="AS39" i="1"/>
  <c r="AT39" i="1"/>
  <c r="AV39" i="1"/>
  <c r="AW39" i="1"/>
  <c r="AX39" i="1"/>
  <c r="BE39" i="1"/>
  <c r="BF39" i="1" s="1"/>
  <c r="I40" i="1"/>
  <c r="K40" i="1"/>
  <c r="O40" i="1"/>
  <c r="P40" i="1"/>
  <c r="R40" i="1"/>
  <c r="S40" i="1"/>
  <c r="U40" i="1"/>
  <c r="V40" i="1"/>
  <c r="X40" i="1"/>
  <c r="Y40" i="1"/>
  <c r="AA40" i="1"/>
  <c r="AB40" i="1"/>
  <c r="AD40" i="1"/>
  <c r="AE40" i="1"/>
  <c r="AG40" i="1"/>
  <c r="AH40" i="1"/>
  <c r="AJ40" i="1"/>
  <c r="AK40" i="1"/>
  <c r="AM40" i="1"/>
  <c r="AN40" i="1"/>
  <c r="AP40" i="1"/>
  <c r="AQ40" i="1"/>
  <c r="AS40" i="1"/>
  <c r="AT40" i="1"/>
  <c r="AV40" i="1"/>
  <c r="AW40" i="1"/>
  <c r="AX40" i="1"/>
  <c r="BE40" i="1"/>
  <c r="BF40" i="1" s="1"/>
  <c r="I41" i="1"/>
  <c r="M41" i="1" s="1"/>
  <c r="K41" i="1"/>
  <c r="O41" i="1"/>
  <c r="P41" i="1"/>
  <c r="R41" i="1"/>
  <c r="S41" i="1"/>
  <c r="U41" i="1"/>
  <c r="V41" i="1"/>
  <c r="X41" i="1"/>
  <c r="Y41" i="1"/>
  <c r="AZ41" i="1" s="1"/>
  <c r="AA41" i="1"/>
  <c r="AB41" i="1"/>
  <c r="AD41" i="1"/>
  <c r="AE41" i="1"/>
  <c r="AG41" i="1"/>
  <c r="AH41" i="1"/>
  <c r="AJ41" i="1"/>
  <c r="AK41" i="1"/>
  <c r="AM41" i="1"/>
  <c r="AN41" i="1"/>
  <c r="AP41" i="1"/>
  <c r="AQ41" i="1"/>
  <c r="AS41" i="1"/>
  <c r="AT41" i="1"/>
  <c r="AV41" i="1"/>
  <c r="AW41" i="1"/>
  <c r="AX41" i="1"/>
  <c r="BA41" i="1"/>
  <c r="BE41" i="1"/>
  <c r="BF41" i="1"/>
  <c r="I42" i="1"/>
  <c r="K42" i="1"/>
  <c r="O42" i="1"/>
  <c r="P42" i="1"/>
  <c r="R42" i="1"/>
  <c r="S42" i="1"/>
  <c r="U42" i="1"/>
  <c r="V42" i="1"/>
  <c r="X42" i="1"/>
  <c r="Y42" i="1"/>
  <c r="AA42" i="1"/>
  <c r="AB42" i="1"/>
  <c r="AD42" i="1"/>
  <c r="AE42" i="1"/>
  <c r="AG42" i="1"/>
  <c r="AH42" i="1"/>
  <c r="AJ42" i="1"/>
  <c r="AK42" i="1"/>
  <c r="AM42" i="1"/>
  <c r="AN42" i="1"/>
  <c r="AP42" i="1"/>
  <c r="AQ42" i="1"/>
  <c r="AS42" i="1"/>
  <c r="AT42" i="1"/>
  <c r="AV42" i="1"/>
  <c r="AW42" i="1"/>
  <c r="AX42" i="1"/>
  <c r="BE42" i="1"/>
  <c r="BF42" i="1" s="1"/>
  <c r="I43" i="1"/>
  <c r="M43" i="1" s="1"/>
  <c r="K43" i="1"/>
  <c r="O43" i="1"/>
  <c r="P43" i="1"/>
  <c r="R43" i="1"/>
  <c r="S43" i="1"/>
  <c r="U43" i="1"/>
  <c r="V43" i="1"/>
  <c r="X43" i="1"/>
  <c r="Y43" i="1"/>
  <c r="AA43" i="1"/>
  <c r="AB43" i="1"/>
  <c r="AD43" i="1"/>
  <c r="AE43" i="1"/>
  <c r="AG43" i="1"/>
  <c r="AH43" i="1"/>
  <c r="AJ43" i="1"/>
  <c r="AK43" i="1"/>
  <c r="AM43" i="1"/>
  <c r="AN43" i="1"/>
  <c r="AP43" i="1"/>
  <c r="AQ43" i="1"/>
  <c r="AS43" i="1"/>
  <c r="AT43" i="1"/>
  <c r="AV43" i="1"/>
  <c r="AW43" i="1"/>
  <c r="AX43" i="1"/>
  <c r="BA43" i="1"/>
  <c r="BE43" i="1"/>
  <c r="BF43" i="1"/>
  <c r="I44" i="1"/>
  <c r="K44" i="1"/>
  <c r="O44" i="1"/>
  <c r="P44" i="1"/>
  <c r="R44" i="1"/>
  <c r="S44" i="1"/>
  <c r="U44" i="1"/>
  <c r="V44" i="1"/>
  <c r="X44" i="1"/>
  <c r="Y44" i="1"/>
  <c r="AA44" i="1"/>
  <c r="AB44" i="1"/>
  <c r="AD44" i="1"/>
  <c r="AE44" i="1"/>
  <c r="AG44" i="1"/>
  <c r="AH44" i="1"/>
  <c r="AJ44" i="1"/>
  <c r="AK44" i="1"/>
  <c r="AM44" i="1"/>
  <c r="AN44" i="1"/>
  <c r="AP44" i="1"/>
  <c r="AQ44" i="1"/>
  <c r="AS44" i="1"/>
  <c r="AT44" i="1"/>
  <c r="AV44" i="1"/>
  <c r="AW44" i="1"/>
  <c r="AX44" i="1"/>
  <c r="BE44" i="1"/>
  <c r="BF44" i="1" s="1"/>
  <c r="I45" i="1"/>
  <c r="K45" i="1"/>
  <c r="M45" i="1"/>
  <c r="O45" i="1"/>
  <c r="P45" i="1"/>
  <c r="R45" i="1"/>
  <c r="S45" i="1"/>
  <c r="U45" i="1"/>
  <c r="V45" i="1"/>
  <c r="X45" i="1"/>
  <c r="Y45" i="1"/>
  <c r="AA45" i="1"/>
  <c r="AB45" i="1"/>
  <c r="AD45" i="1"/>
  <c r="AE45" i="1"/>
  <c r="AG45" i="1"/>
  <c r="AH45" i="1"/>
  <c r="AJ45" i="1"/>
  <c r="AK45" i="1"/>
  <c r="AM45" i="1"/>
  <c r="AN45" i="1"/>
  <c r="AP45" i="1"/>
  <c r="AQ45" i="1"/>
  <c r="AS45" i="1"/>
  <c r="AT45" i="1"/>
  <c r="AV45" i="1"/>
  <c r="AW45" i="1"/>
  <c r="AX45" i="1"/>
  <c r="BA45" i="1" s="1"/>
  <c r="BE45" i="1"/>
  <c r="BF45" i="1"/>
  <c r="I46" i="1"/>
  <c r="K46" i="1"/>
  <c r="M46" i="1"/>
  <c r="O46" i="1"/>
  <c r="P46" i="1"/>
  <c r="R46" i="1"/>
  <c r="S46" i="1"/>
  <c r="U46" i="1"/>
  <c r="V46" i="1"/>
  <c r="X46" i="1"/>
  <c r="Y46" i="1"/>
  <c r="AA46" i="1"/>
  <c r="AB46" i="1"/>
  <c r="AD46" i="1"/>
  <c r="AE46" i="1"/>
  <c r="AG46" i="1"/>
  <c r="AH46" i="1"/>
  <c r="AJ46" i="1"/>
  <c r="AK46" i="1"/>
  <c r="AM46" i="1"/>
  <c r="AN46" i="1"/>
  <c r="AP46" i="1"/>
  <c r="AQ46" i="1"/>
  <c r="AS46" i="1"/>
  <c r="AT46" i="1"/>
  <c r="AV46" i="1"/>
  <c r="AW46" i="1"/>
  <c r="AX46" i="1"/>
  <c r="BE46" i="1"/>
  <c r="BF46" i="1" s="1"/>
  <c r="I47" i="1"/>
  <c r="K47" i="1"/>
  <c r="AP47" i="1"/>
  <c r="AQ47" i="1"/>
  <c r="AS47" i="1"/>
  <c r="AT47" i="1"/>
  <c r="AV47" i="1"/>
  <c r="AW47" i="1"/>
  <c r="AX47" i="1"/>
  <c r="AY47" i="1"/>
  <c r="BE47" i="1"/>
  <c r="BF47" i="1"/>
  <c r="I48" i="1"/>
  <c r="K48" i="1"/>
  <c r="O48" i="1"/>
  <c r="P48" i="1"/>
  <c r="R48" i="1"/>
  <c r="S48" i="1"/>
  <c r="U48" i="1"/>
  <c r="V48" i="1"/>
  <c r="X48" i="1"/>
  <c r="Y48" i="1"/>
  <c r="AA48" i="1"/>
  <c r="AB48" i="1"/>
  <c r="AD48" i="1"/>
  <c r="AE48" i="1"/>
  <c r="AG48" i="1"/>
  <c r="AH48" i="1"/>
  <c r="AJ48" i="1"/>
  <c r="AK48" i="1"/>
  <c r="AM48" i="1"/>
  <c r="AN48" i="1"/>
  <c r="AP48" i="1"/>
  <c r="AQ48" i="1"/>
  <c r="AS48" i="1"/>
  <c r="AT48" i="1"/>
  <c r="AV48" i="1"/>
  <c r="AW48" i="1"/>
  <c r="AX48" i="1"/>
  <c r="BE48" i="1"/>
  <c r="I49" i="1"/>
  <c r="M49" i="1" s="1"/>
  <c r="K49" i="1"/>
  <c r="O49" i="1"/>
  <c r="P49" i="1"/>
  <c r="R49" i="1"/>
  <c r="S49" i="1"/>
  <c r="U49" i="1"/>
  <c r="V49" i="1"/>
  <c r="X49" i="1"/>
  <c r="Y49" i="1"/>
  <c r="AA49" i="1"/>
  <c r="AB49" i="1"/>
  <c r="AD49" i="1"/>
  <c r="AE49" i="1"/>
  <c r="AG49" i="1"/>
  <c r="AH49" i="1"/>
  <c r="AJ49" i="1"/>
  <c r="AK49" i="1"/>
  <c r="AM49" i="1"/>
  <c r="AN49" i="1"/>
  <c r="AP49" i="1"/>
  <c r="AQ49" i="1"/>
  <c r="AS49" i="1"/>
  <c r="AT49" i="1"/>
  <c r="AV49" i="1"/>
  <c r="AW49" i="1"/>
  <c r="AX49" i="1"/>
  <c r="BE49" i="1"/>
  <c r="BF49" i="1"/>
  <c r="I50" i="1"/>
  <c r="K50" i="1"/>
  <c r="M50" i="1"/>
  <c r="O50" i="1"/>
  <c r="P50" i="1"/>
  <c r="R50" i="1"/>
  <c r="S50" i="1"/>
  <c r="U50" i="1"/>
  <c r="V50" i="1"/>
  <c r="X50" i="1"/>
  <c r="Y50" i="1"/>
  <c r="AA50" i="1"/>
  <c r="AB50" i="1"/>
  <c r="AD50" i="1"/>
  <c r="AE50" i="1"/>
  <c r="AG50" i="1"/>
  <c r="AH50" i="1"/>
  <c r="AJ50" i="1"/>
  <c r="AK50" i="1"/>
  <c r="AM50" i="1"/>
  <c r="AN50" i="1"/>
  <c r="AP50" i="1"/>
  <c r="AQ50" i="1"/>
  <c r="AS50" i="1"/>
  <c r="AT50" i="1"/>
  <c r="AV50" i="1"/>
  <c r="AW50" i="1"/>
  <c r="AX50" i="1"/>
  <c r="BE50" i="1"/>
  <c r="BF50" i="1" s="1"/>
  <c r="I51" i="1"/>
  <c r="K51" i="1"/>
  <c r="O51" i="1"/>
  <c r="P51" i="1"/>
  <c r="R51" i="1"/>
  <c r="S51" i="1"/>
  <c r="U51" i="1"/>
  <c r="V51" i="1"/>
  <c r="X51" i="1"/>
  <c r="Y51" i="1"/>
  <c r="AA51" i="1"/>
  <c r="AB51" i="1"/>
  <c r="AD51" i="1"/>
  <c r="AE51" i="1"/>
  <c r="AG51" i="1"/>
  <c r="AH51" i="1"/>
  <c r="AJ51" i="1"/>
  <c r="AK51" i="1"/>
  <c r="AM51" i="1"/>
  <c r="AN51" i="1"/>
  <c r="AP51" i="1"/>
  <c r="AQ51" i="1"/>
  <c r="AS51" i="1"/>
  <c r="AT51" i="1"/>
  <c r="AV51" i="1"/>
  <c r="AW51" i="1"/>
  <c r="AX51" i="1"/>
  <c r="BE51" i="1"/>
  <c r="BF51" i="1" s="1"/>
  <c r="I52" i="1"/>
  <c r="BA52" i="1" s="1"/>
  <c r="K52" i="1"/>
  <c r="M52" i="1"/>
  <c r="O52" i="1"/>
  <c r="P52" i="1"/>
  <c r="R52" i="1"/>
  <c r="S52" i="1"/>
  <c r="U52" i="1"/>
  <c r="V52" i="1"/>
  <c r="X52" i="1"/>
  <c r="Y52" i="1"/>
  <c r="AZ52" i="1" s="1"/>
  <c r="BC52" i="1" s="1"/>
  <c r="AA52" i="1"/>
  <c r="AB52" i="1"/>
  <c r="AD52" i="1"/>
  <c r="AE52" i="1"/>
  <c r="AG52" i="1"/>
  <c r="AH52" i="1"/>
  <c r="AJ52" i="1"/>
  <c r="AK52" i="1"/>
  <c r="AM52" i="1"/>
  <c r="AN52" i="1"/>
  <c r="AP52" i="1"/>
  <c r="AQ52" i="1"/>
  <c r="AS52" i="1"/>
  <c r="AT52" i="1"/>
  <c r="AV52" i="1"/>
  <c r="AW52" i="1"/>
  <c r="AX52" i="1"/>
  <c r="BE52" i="1"/>
  <c r="BF52" i="1"/>
  <c r="I53" i="1"/>
  <c r="K53" i="1"/>
  <c r="O53" i="1"/>
  <c r="P53" i="1"/>
  <c r="R53" i="1"/>
  <c r="S53" i="1"/>
  <c r="U53" i="1"/>
  <c r="V53" i="1"/>
  <c r="X53" i="1"/>
  <c r="Y53" i="1"/>
  <c r="AA53" i="1"/>
  <c r="AB53" i="1"/>
  <c r="AD53" i="1"/>
  <c r="AE53" i="1"/>
  <c r="AG53" i="1"/>
  <c r="AH53" i="1"/>
  <c r="AJ53" i="1"/>
  <c r="AK53" i="1"/>
  <c r="AM53" i="1"/>
  <c r="AN53" i="1"/>
  <c r="AP53" i="1"/>
  <c r="AQ53" i="1"/>
  <c r="AS53" i="1"/>
  <c r="AT53" i="1"/>
  <c r="AV53" i="1"/>
  <c r="AW53" i="1"/>
  <c r="AX53" i="1"/>
  <c r="BE53" i="1"/>
  <c r="BF53" i="1" s="1"/>
  <c r="I54" i="1"/>
  <c r="BA54" i="1" s="1"/>
  <c r="K54" i="1"/>
  <c r="M54" i="1"/>
  <c r="O54" i="1"/>
  <c r="P54" i="1"/>
  <c r="R54" i="1"/>
  <c r="S54" i="1"/>
  <c r="U54" i="1"/>
  <c r="V54" i="1"/>
  <c r="X54" i="1"/>
  <c r="Y54" i="1"/>
  <c r="AA54" i="1"/>
  <c r="AB54" i="1"/>
  <c r="AD54" i="1"/>
  <c r="AE54" i="1"/>
  <c r="AG54" i="1"/>
  <c r="AH54" i="1"/>
  <c r="AJ54" i="1"/>
  <c r="AK54" i="1"/>
  <c r="AM54" i="1"/>
  <c r="AN54" i="1"/>
  <c r="AP54" i="1"/>
  <c r="AQ54" i="1"/>
  <c r="AS54" i="1"/>
  <c r="AT54" i="1"/>
  <c r="AV54" i="1"/>
  <c r="AW54" i="1"/>
  <c r="AX54" i="1"/>
  <c r="BE54" i="1"/>
  <c r="BF54" i="1" s="1"/>
  <c r="I55" i="1"/>
  <c r="K55" i="1"/>
  <c r="M55" i="1"/>
  <c r="O55" i="1"/>
  <c r="P55" i="1"/>
  <c r="R55" i="1"/>
  <c r="S55" i="1"/>
  <c r="U55" i="1"/>
  <c r="V55" i="1"/>
  <c r="X55" i="1"/>
  <c r="Y55" i="1"/>
  <c r="AA55" i="1"/>
  <c r="AB55" i="1"/>
  <c r="AD55" i="1"/>
  <c r="AE55" i="1"/>
  <c r="AG55" i="1"/>
  <c r="AH55" i="1"/>
  <c r="AJ55" i="1"/>
  <c r="AK55" i="1"/>
  <c r="AM55" i="1"/>
  <c r="AN55" i="1"/>
  <c r="AP55" i="1"/>
  <c r="AQ55" i="1"/>
  <c r="AS55" i="1"/>
  <c r="AT55" i="1"/>
  <c r="AV55" i="1"/>
  <c r="AW55" i="1"/>
  <c r="AX55" i="1"/>
  <c r="BA55" i="1" s="1"/>
  <c r="BE55" i="1"/>
  <c r="BF55" i="1" s="1"/>
  <c r="I56" i="1"/>
  <c r="K56" i="1"/>
  <c r="M56" i="1"/>
  <c r="O56" i="1"/>
  <c r="P56" i="1"/>
  <c r="R56" i="1"/>
  <c r="S56" i="1"/>
  <c r="U56" i="1"/>
  <c r="V56" i="1"/>
  <c r="X56" i="1"/>
  <c r="Y56" i="1"/>
  <c r="AA56" i="1"/>
  <c r="AB56" i="1"/>
  <c r="AD56" i="1"/>
  <c r="AE56" i="1"/>
  <c r="AG56" i="1"/>
  <c r="AH56" i="1"/>
  <c r="AJ56" i="1"/>
  <c r="AK56" i="1"/>
  <c r="AM56" i="1"/>
  <c r="AN56" i="1"/>
  <c r="AP56" i="1"/>
  <c r="AQ56" i="1"/>
  <c r="AS56" i="1"/>
  <c r="AT56" i="1"/>
  <c r="AV56" i="1"/>
  <c r="AW56" i="1"/>
  <c r="AX56" i="1"/>
  <c r="BE56" i="1"/>
  <c r="BF56" i="1"/>
  <c r="I57" i="1"/>
  <c r="K57" i="1"/>
  <c r="M57" i="1"/>
  <c r="O57" i="1"/>
  <c r="P57" i="1"/>
  <c r="R57" i="1"/>
  <c r="S57" i="1"/>
  <c r="U57" i="1"/>
  <c r="V57" i="1"/>
  <c r="X57" i="1"/>
  <c r="Y57" i="1"/>
  <c r="AA57" i="1"/>
  <c r="AB57" i="1"/>
  <c r="AD57" i="1"/>
  <c r="AE57" i="1"/>
  <c r="AG57" i="1"/>
  <c r="AH57" i="1"/>
  <c r="AJ57" i="1"/>
  <c r="AK57" i="1"/>
  <c r="AM57" i="1"/>
  <c r="AN57" i="1"/>
  <c r="AP57" i="1"/>
  <c r="AQ57" i="1"/>
  <c r="AS57" i="1"/>
  <c r="AT57" i="1"/>
  <c r="AV57" i="1"/>
  <c r="AW57" i="1"/>
  <c r="AX57" i="1"/>
  <c r="BE57" i="1"/>
  <c r="BF57" i="1"/>
  <c r="I58" i="1"/>
  <c r="K58" i="1"/>
  <c r="M58" i="1"/>
  <c r="O58" i="1"/>
  <c r="P58" i="1"/>
  <c r="R58" i="1"/>
  <c r="S58" i="1"/>
  <c r="U58" i="1"/>
  <c r="V58" i="1"/>
  <c r="X58" i="1"/>
  <c r="Y58" i="1"/>
  <c r="AA58" i="1"/>
  <c r="AB58" i="1"/>
  <c r="AD58" i="1"/>
  <c r="AE58" i="1"/>
  <c r="AG58" i="1"/>
  <c r="AH58" i="1"/>
  <c r="AJ58" i="1"/>
  <c r="AK58" i="1"/>
  <c r="AM58" i="1"/>
  <c r="AN58" i="1"/>
  <c r="AP58" i="1"/>
  <c r="AQ58" i="1"/>
  <c r="AS58" i="1"/>
  <c r="AT58" i="1"/>
  <c r="AV58" i="1"/>
  <c r="AW58" i="1"/>
  <c r="AX58" i="1"/>
  <c r="BE58" i="1"/>
  <c r="BF58" i="1"/>
  <c r="I59" i="1"/>
  <c r="K59" i="1"/>
  <c r="M59" i="1"/>
  <c r="O59" i="1"/>
  <c r="P59" i="1"/>
  <c r="R59" i="1"/>
  <c r="S59" i="1"/>
  <c r="U59" i="1"/>
  <c r="V59" i="1"/>
  <c r="X59" i="1"/>
  <c r="Y59" i="1"/>
  <c r="AA59" i="1"/>
  <c r="AB59" i="1"/>
  <c r="AD59" i="1"/>
  <c r="AE59" i="1"/>
  <c r="AG59" i="1"/>
  <c r="AH59" i="1"/>
  <c r="AJ59" i="1"/>
  <c r="AK59" i="1"/>
  <c r="AM59" i="1"/>
  <c r="AN59" i="1"/>
  <c r="AP59" i="1"/>
  <c r="AQ59" i="1"/>
  <c r="AS59" i="1"/>
  <c r="AT59" i="1"/>
  <c r="AV59" i="1"/>
  <c r="AW59" i="1"/>
  <c r="AX59" i="1"/>
  <c r="BA59" i="1" s="1"/>
  <c r="BE59" i="1"/>
  <c r="BF59" i="1"/>
  <c r="I60" i="1"/>
  <c r="K60" i="1"/>
  <c r="M60" i="1"/>
  <c r="O60" i="1"/>
  <c r="P60" i="1"/>
  <c r="R60" i="1"/>
  <c r="S60" i="1"/>
  <c r="U60" i="1"/>
  <c r="V60" i="1"/>
  <c r="X60" i="1"/>
  <c r="Y60" i="1"/>
  <c r="AA60" i="1"/>
  <c r="AB60" i="1"/>
  <c r="AD60" i="1"/>
  <c r="AE60" i="1"/>
  <c r="AG60" i="1"/>
  <c r="AH60" i="1"/>
  <c r="AJ60" i="1"/>
  <c r="AK60" i="1"/>
  <c r="AM60" i="1"/>
  <c r="AN60" i="1"/>
  <c r="AP60" i="1"/>
  <c r="AQ60" i="1"/>
  <c r="AS60" i="1"/>
  <c r="AT60" i="1"/>
  <c r="AV60" i="1"/>
  <c r="AW60" i="1"/>
  <c r="AX60" i="1"/>
  <c r="BE60" i="1"/>
  <c r="BF60" i="1" s="1"/>
  <c r="I61" i="1"/>
  <c r="K61" i="1"/>
  <c r="O61" i="1"/>
  <c r="P61" i="1"/>
  <c r="R61" i="1"/>
  <c r="S61" i="1"/>
  <c r="U61" i="1"/>
  <c r="V61" i="1"/>
  <c r="X61" i="1"/>
  <c r="Y61" i="1"/>
  <c r="AA61" i="1"/>
  <c r="AB61" i="1"/>
  <c r="AD61" i="1"/>
  <c r="AE61" i="1"/>
  <c r="AG61" i="1"/>
  <c r="AH61" i="1"/>
  <c r="AJ61" i="1"/>
  <c r="AK61" i="1"/>
  <c r="AM61" i="1"/>
  <c r="AN61" i="1"/>
  <c r="AP61" i="1"/>
  <c r="AQ61" i="1"/>
  <c r="AS61" i="1"/>
  <c r="AT61" i="1"/>
  <c r="AV61" i="1"/>
  <c r="AW61" i="1"/>
  <c r="AX61" i="1"/>
  <c r="BE61" i="1"/>
  <c r="BF61" i="1" s="1"/>
  <c r="I62" i="1"/>
  <c r="K62" i="1"/>
  <c r="M62" i="1"/>
  <c r="O62" i="1"/>
  <c r="P62" i="1"/>
  <c r="R62" i="1"/>
  <c r="S62" i="1"/>
  <c r="U62" i="1"/>
  <c r="V62" i="1"/>
  <c r="X62" i="1"/>
  <c r="Y62" i="1"/>
  <c r="AA62" i="1"/>
  <c r="AB62" i="1"/>
  <c r="AD62" i="1"/>
  <c r="AE62" i="1"/>
  <c r="AG62" i="1"/>
  <c r="AH62" i="1"/>
  <c r="AJ62" i="1"/>
  <c r="AK62" i="1"/>
  <c r="AM62" i="1"/>
  <c r="AN62" i="1"/>
  <c r="AP62" i="1"/>
  <c r="AQ62" i="1"/>
  <c r="AS62" i="1"/>
  <c r="AT62" i="1"/>
  <c r="AV62" i="1"/>
  <c r="AW62" i="1"/>
  <c r="AX62" i="1"/>
  <c r="BE62" i="1"/>
  <c r="I63" i="1"/>
  <c r="K63" i="1"/>
  <c r="M63" i="1"/>
  <c r="O63" i="1"/>
  <c r="P63" i="1"/>
  <c r="R63" i="1"/>
  <c r="S63" i="1"/>
  <c r="U63" i="1"/>
  <c r="V63" i="1"/>
  <c r="X63" i="1"/>
  <c r="Y63" i="1"/>
  <c r="AA63" i="1"/>
  <c r="AB63" i="1"/>
  <c r="AD63" i="1"/>
  <c r="AE63" i="1"/>
  <c r="AG63" i="1"/>
  <c r="AH63" i="1"/>
  <c r="AJ63" i="1"/>
  <c r="AK63" i="1"/>
  <c r="AM63" i="1"/>
  <c r="AN63" i="1"/>
  <c r="AP63" i="1"/>
  <c r="AQ63" i="1"/>
  <c r="AS63" i="1"/>
  <c r="AT63" i="1"/>
  <c r="AV63" i="1"/>
  <c r="AW63" i="1"/>
  <c r="AX63" i="1"/>
  <c r="BA63" i="1" s="1"/>
  <c r="BE63" i="1"/>
  <c r="BF63" i="1" s="1"/>
  <c r="I64" i="1"/>
  <c r="M64" i="1" s="1"/>
  <c r="K64" i="1"/>
  <c r="O64" i="1"/>
  <c r="P64" i="1"/>
  <c r="R64" i="1"/>
  <c r="S64" i="1"/>
  <c r="U64" i="1"/>
  <c r="V64" i="1"/>
  <c r="X64" i="1"/>
  <c r="Y64" i="1"/>
  <c r="AA64" i="1"/>
  <c r="AB64" i="1"/>
  <c r="AD64" i="1"/>
  <c r="AE64" i="1"/>
  <c r="AG64" i="1"/>
  <c r="AH64" i="1"/>
  <c r="AJ64" i="1"/>
  <c r="AK64" i="1"/>
  <c r="AZ64" i="1" s="1"/>
  <c r="BC64" i="1" s="1"/>
  <c r="AM64" i="1"/>
  <c r="AN64" i="1"/>
  <c r="AP64" i="1"/>
  <c r="AQ64" i="1"/>
  <c r="AS64" i="1"/>
  <c r="AT64" i="1"/>
  <c r="AV64" i="1"/>
  <c r="AW64" i="1"/>
  <c r="AX64" i="1"/>
  <c r="BA64" i="1"/>
  <c r="BE64" i="1"/>
  <c r="BF64" i="1" s="1"/>
  <c r="I65" i="1"/>
  <c r="K65" i="1"/>
  <c r="M65" i="1"/>
  <c r="O65" i="1"/>
  <c r="P65" i="1"/>
  <c r="R65" i="1"/>
  <c r="S65" i="1"/>
  <c r="U65" i="1"/>
  <c r="V65" i="1"/>
  <c r="X65" i="1"/>
  <c r="Y65" i="1"/>
  <c r="AA65" i="1"/>
  <c r="AB65" i="1"/>
  <c r="AD65" i="1"/>
  <c r="AE65" i="1"/>
  <c r="AG65" i="1"/>
  <c r="AH65" i="1"/>
  <c r="AJ65" i="1"/>
  <c r="AK65" i="1"/>
  <c r="AM65" i="1"/>
  <c r="AN65" i="1"/>
  <c r="AP65" i="1"/>
  <c r="AQ65" i="1"/>
  <c r="AS65" i="1"/>
  <c r="AT65" i="1"/>
  <c r="AV65" i="1"/>
  <c r="AW65" i="1"/>
  <c r="AX65" i="1"/>
  <c r="BE65" i="1"/>
  <c r="BF65" i="1" s="1"/>
  <c r="I66" i="1"/>
  <c r="M66" i="1" s="1"/>
  <c r="K66" i="1"/>
  <c r="O66" i="1"/>
  <c r="P66" i="1"/>
  <c r="R66" i="1"/>
  <c r="S66" i="1"/>
  <c r="U66" i="1"/>
  <c r="V66" i="1"/>
  <c r="X66" i="1"/>
  <c r="Y66" i="1"/>
  <c r="AA66" i="1"/>
  <c r="AB66" i="1"/>
  <c r="AD66" i="1"/>
  <c r="AE66" i="1"/>
  <c r="AG66" i="1"/>
  <c r="AH66" i="1"/>
  <c r="AJ66" i="1"/>
  <c r="AK66" i="1"/>
  <c r="AM66" i="1"/>
  <c r="AN66" i="1"/>
  <c r="AP66" i="1"/>
  <c r="AQ66" i="1"/>
  <c r="AS66" i="1"/>
  <c r="AT66" i="1"/>
  <c r="AV66" i="1"/>
  <c r="AW66" i="1"/>
  <c r="AX66" i="1"/>
  <c r="BA66" i="1"/>
  <c r="BE66" i="1"/>
  <c r="BF66" i="1" s="1"/>
  <c r="I67" i="1"/>
  <c r="K67" i="1"/>
  <c r="M67" i="1"/>
  <c r="O67" i="1"/>
  <c r="P67" i="1"/>
  <c r="R67" i="1"/>
  <c r="S67" i="1"/>
  <c r="U67" i="1"/>
  <c r="V67" i="1"/>
  <c r="X67" i="1"/>
  <c r="AY67" i="1" s="1"/>
  <c r="Y67" i="1"/>
  <c r="AA67" i="1"/>
  <c r="AB67" i="1"/>
  <c r="AD67" i="1"/>
  <c r="AE67" i="1"/>
  <c r="AG67" i="1"/>
  <c r="AH67" i="1"/>
  <c r="AJ67" i="1"/>
  <c r="AK67" i="1"/>
  <c r="AM67" i="1"/>
  <c r="AN67" i="1"/>
  <c r="AP67" i="1"/>
  <c r="AQ67" i="1"/>
  <c r="AS67" i="1"/>
  <c r="AT67" i="1"/>
  <c r="AV67" i="1"/>
  <c r="AW67" i="1"/>
  <c r="AX67" i="1"/>
  <c r="BA67" i="1"/>
  <c r="BE67" i="1"/>
  <c r="BF67" i="1" s="1"/>
  <c r="I68" i="1"/>
  <c r="K68" i="1"/>
  <c r="M68" i="1"/>
  <c r="O68" i="1"/>
  <c r="P68" i="1"/>
  <c r="R68" i="1"/>
  <c r="S68" i="1"/>
  <c r="U68" i="1"/>
  <c r="V68" i="1"/>
  <c r="X68" i="1"/>
  <c r="Y68" i="1"/>
  <c r="AA68" i="1"/>
  <c r="AB68" i="1"/>
  <c r="AD68" i="1"/>
  <c r="AE68" i="1"/>
  <c r="AG68" i="1"/>
  <c r="AH68" i="1"/>
  <c r="AJ68" i="1"/>
  <c r="AK68" i="1"/>
  <c r="AM68" i="1"/>
  <c r="AN68" i="1"/>
  <c r="AP68" i="1"/>
  <c r="AQ68" i="1"/>
  <c r="AS68" i="1"/>
  <c r="AT68" i="1"/>
  <c r="AV68" i="1"/>
  <c r="AW68" i="1"/>
  <c r="AX68" i="1"/>
  <c r="BE68" i="1"/>
  <c r="BF68" i="1" s="1"/>
  <c r="I69" i="1"/>
  <c r="K69" i="1"/>
  <c r="M69" i="1"/>
  <c r="O69" i="1"/>
  <c r="P69" i="1"/>
  <c r="R69" i="1"/>
  <c r="S69" i="1"/>
  <c r="U69" i="1"/>
  <c r="V69" i="1"/>
  <c r="X69" i="1"/>
  <c r="Y69" i="1"/>
  <c r="AA69" i="1"/>
  <c r="AB69" i="1"/>
  <c r="AD69" i="1"/>
  <c r="AE69" i="1"/>
  <c r="AG69" i="1"/>
  <c r="AH69" i="1"/>
  <c r="AJ69" i="1"/>
  <c r="AK69" i="1"/>
  <c r="AM69" i="1"/>
  <c r="AN69" i="1"/>
  <c r="AP69" i="1"/>
  <c r="AQ69" i="1"/>
  <c r="AS69" i="1"/>
  <c r="AT69" i="1"/>
  <c r="AV69" i="1"/>
  <c r="AW69" i="1"/>
  <c r="AX69" i="1"/>
  <c r="BE69" i="1"/>
  <c r="BF69" i="1" s="1"/>
  <c r="I70" i="1"/>
  <c r="K70" i="1"/>
  <c r="O70" i="1"/>
  <c r="P70" i="1"/>
  <c r="R70" i="1"/>
  <c r="S70" i="1"/>
  <c r="U70" i="1"/>
  <c r="V70" i="1"/>
  <c r="X70" i="1"/>
  <c r="Y70" i="1"/>
  <c r="AA70" i="1"/>
  <c r="AB70" i="1"/>
  <c r="AD70" i="1"/>
  <c r="AE70" i="1"/>
  <c r="AG70" i="1"/>
  <c r="AH70" i="1"/>
  <c r="AJ70" i="1"/>
  <c r="AK70" i="1"/>
  <c r="AM70" i="1"/>
  <c r="AN70" i="1"/>
  <c r="AP70" i="1"/>
  <c r="AQ70" i="1"/>
  <c r="AS70" i="1"/>
  <c r="AT70" i="1"/>
  <c r="AV70" i="1"/>
  <c r="AW70" i="1"/>
  <c r="AX70" i="1"/>
  <c r="BE70" i="1"/>
  <c r="BF70" i="1"/>
  <c r="I71" i="1"/>
  <c r="K71" i="1"/>
  <c r="M71" i="1"/>
  <c r="O71" i="1"/>
  <c r="P71" i="1"/>
  <c r="R71" i="1"/>
  <c r="S71" i="1"/>
  <c r="U71" i="1"/>
  <c r="V71" i="1"/>
  <c r="X71" i="1"/>
  <c r="Y71" i="1"/>
  <c r="AA71" i="1"/>
  <c r="AB71" i="1"/>
  <c r="AD71" i="1"/>
  <c r="AE71" i="1"/>
  <c r="AG71" i="1"/>
  <c r="AH71" i="1"/>
  <c r="AJ71" i="1"/>
  <c r="AK71" i="1"/>
  <c r="AM71" i="1"/>
  <c r="AN71" i="1"/>
  <c r="AP71" i="1"/>
  <c r="AQ71" i="1"/>
  <c r="AS71" i="1"/>
  <c r="AT71" i="1"/>
  <c r="AV71" i="1"/>
  <c r="AW71" i="1"/>
  <c r="AX71" i="1"/>
  <c r="BA71" i="1"/>
  <c r="BE71" i="1"/>
  <c r="BF71" i="1" s="1"/>
  <c r="I72" i="1"/>
  <c r="K72" i="1"/>
  <c r="O72" i="1"/>
  <c r="P72" i="1"/>
  <c r="R72" i="1"/>
  <c r="S72" i="1"/>
  <c r="U72" i="1"/>
  <c r="V72" i="1"/>
  <c r="X72" i="1"/>
  <c r="Y72" i="1"/>
  <c r="AA72" i="1"/>
  <c r="AB72" i="1"/>
  <c r="AD72" i="1"/>
  <c r="AE72" i="1"/>
  <c r="AG72" i="1"/>
  <c r="AH72" i="1"/>
  <c r="AJ72" i="1"/>
  <c r="AK72" i="1"/>
  <c r="AM72" i="1"/>
  <c r="AN72" i="1"/>
  <c r="AP72" i="1"/>
  <c r="AQ72" i="1"/>
  <c r="AS72" i="1"/>
  <c r="AT72" i="1"/>
  <c r="AV72" i="1"/>
  <c r="AW72" i="1"/>
  <c r="AX72" i="1"/>
  <c r="BE72" i="1"/>
  <c r="I73" i="1"/>
  <c r="M73" i="1" s="1"/>
  <c r="K73" i="1"/>
  <c r="O73" i="1"/>
  <c r="P73" i="1"/>
  <c r="R73" i="1"/>
  <c r="S73" i="1"/>
  <c r="U73" i="1"/>
  <c r="V73" i="1"/>
  <c r="X73" i="1"/>
  <c r="Y73" i="1"/>
  <c r="AA73" i="1"/>
  <c r="AB73" i="1"/>
  <c r="AD73" i="1"/>
  <c r="AE73" i="1"/>
  <c r="AG73" i="1"/>
  <c r="AH73" i="1"/>
  <c r="AJ73" i="1"/>
  <c r="AK73" i="1"/>
  <c r="AM73" i="1"/>
  <c r="AN73" i="1"/>
  <c r="AP73" i="1"/>
  <c r="AQ73" i="1"/>
  <c r="AS73" i="1"/>
  <c r="AT73" i="1"/>
  <c r="AV73" i="1"/>
  <c r="AW73" i="1"/>
  <c r="AX73" i="1"/>
  <c r="BE73" i="1"/>
  <c r="BF73" i="1" s="1"/>
  <c r="I74" i="1"/>
  <c r="K74" i="1"/>
  <c r="O74" i="1"/>
  <c r="P74" i="1"/>
  <c r="R74" i="1"/>
  <c r="S74" i="1"/>
  <c r="U74" i="1"/>
  <c r="V74" i="1"/>
  <c r="X74" i="1"/>
  <c r="Y74" i="1"/>
  <c r="AA74" i="1"/>
  <c r="AB74" i="1"/>
  <c r="AD74" i="1"/>
  <c r="AE74" i="1"/>
  <c r="AG74" i="1"/>
  <c r="AH74" i="1"/>
  <c r="AJ74" i="1"/>
  <c r="AK74" i="1"/>
  <c r="AM74" i="1"/>
  <c r="AN74" i="1"/>
  <c r="AP74" i="1"/>
  <c r="AQ74" i="1"/>
  <c r="AS74" i="1"/>
  <c r="AT74" i="1"/>
  <c r="AV74" i="1"/>
  <c r="AW74" i="1"/>
  <c r="AX74" i="1"/>
  <c r="BE74" i="1"/>
  <c r="BF74" i="1" s="1"/>
  <c r="I75" i="1"/>
  <c r="K75" i="1"/>
  <c r="M75" i="1"/>
  <c r="O75" i="1"/>
  <c r="P75" i="1"/>
  <c r="R75" i="1"/>
  <c r="S75" i="1"/>
  <c r="U75" i="1"/>
  <c r="V75" i="1"/>
  <c r="X75" i="1"/>
  <c r="Y75" i="1"/>
  <c r="AA75" i="1"/>
  <c r="AB75" i="1"/>
  <c r="AD75" i="1"/>
  <c r="AE75" i="1"/>
  <c r="AG75" i="1"/>
  <c r="AH75" i="1"/>
  <c r="AJ75" i="1"/>
  <c r="AK75" i="1"/>
  <c r="AM75" i="1"/>
  <c r="AN75" i="1"/>
  <c r="AP75" i="1"/>
  <c r="AQ75" i="1"/>
  <c r="AS75" i="1"/>
  <c r="AT75" i="1"/>
  <c r="AV75" i="1"/>
  <c r="AW75" i="1"/>
  <c r="AX75" i="1"/>
  <c r="BA75" i="1"/>
  <c r="BE75" i="1"/>
  <c r="BF75" i="1"/>
  <c r="I76" i="1"/>
  <c r="BA76" i="1" s="1"/>
  <c r="K76" i="1"/>
  <c r="M76" i="1"/>
  <c r="O76" i="1"/>
  <c r="P76" i="1"/>
  <c r="R76" i="1"/>
  <c r="S76" i="1"/>
  <c r="U76" i="1"/>
  <c r="V76" i="1"/>
  <c r="X76" i="1"/>
  <c r="Y76" i="1"/>
  <c r="AA76" i="1"/>
  <c r="AB76" i="1"/>
  <c r="AD76" i="1"/>
  <c r="AE76" i="1"/>
  <c r="AG76" i="1"/>
  <c r="AH76" i="1"/>
  <c r="AJ76" i="1"/>
  <c r="AK76" i="1"/>
  <c r="AM76" i="1"/>
  <c r="AN76" i="1"/>
  <c r="AP76" i="1"/>
  <c r="AQ76" i="1"/>
  <c r="AS76" i="1"/>
  <c r="AT76" i="1"/>
  <c r="AV76" i="1"/>
  <c r="AW76" i="1"/>
  <c r="AX76" i="1"/>
  <c r="BE76" i="1"/>
  <c r="BF76" i="1" s="1"/>
  <c r="I77" i="1"/>
  <c r="M77" i="1" s="1"/>
  <c r="K77" i="1"/>
  <c r="O77" i="1"/>
  <c r="P77" i="1"/>
  <c r="R77" i="1"/>
  <c r="S77" i="1"/>
  <c r="U77" i="1"/>
  <c r="V77" i="1"/>
  <c r="X77" i="1"/>
  <c r="Y77" i="1"/>
  <c r="AA77" i="1"/>
  <c r="AB77" i="1"/>
  <c r="AD77" i="1"/>
  <c r="AE77" i="1"/>
  <c r="AG77" i="1"/>
  <c r="AH77" i="1"/>
  <c r="AJ77" i="1"/>
  <c r="AK77" i="1"/>
  <c r="AM77" i="1"/>
  <c r="AN77" i="1"/>
  <c r="AP77" i="1"/>
  <c r="AQ77" i="1"/>
  <c r="AS77" i="1"/>
  <c r="AT77" i="1"/>
  <c r="AV77" i="1"/>
  <c r="AW77" i="1"/>
  <c r="AX77" i="1"/>
  <c r="BE77" i="1"/>
  <c r="BF77" i="1"/>
  <c r="I78" i="1"/>
  <c r="BA78" i="1" s="1"/>
  <c r="K78" i="1"/>
  <c r="M78" i="1"/>
  <c r="O78" i="1"/>
  <c r="P78" i="1"/>
  <c r="R78" i="1"/>
  <c r="S78" i="1"/>
  <c r="U78" i="1"/>
  <c r="V78" i="1"/>
  <c r="X78" i="1"/>
  <c r="Y78" i="1"/>
  <c r="AA78" i="1"/>
  <c r="AB78" i="1"/>
  <c r="AD78" i="1"/>
  <c r="AE78" i="1"/>
  <c r="AG78" i="1"/>
  <c r="AH78" i="1"/>
  <c r="AJ78" i="1"/>
  <c r="AK78" i="1"/>
  <c r="AM78" i="1"/>
  <c r="AN78" i="1"/>
  <c r="AP78" i="1"/>
  <c r="AQ78" i="1"/>
  <c r="AS78" i="1"/>
  <c r="AT78" i="1"/>
  <c r="AV78" i="1"/>
  <c r="AW78" i="1"/>
  <c r="AX78" i="1"/>
  <c r="BE78" i="1"/>
  <c r="BF78" i="1"/>
  <c r="I79" i="1"/>
  <c r="M79" i="1" s="1"/>
  <c r="K79" i="1"/>
  <c r="O79" i="1"/>
  <c r="P79" i="1"/>
  <c r="R79" i="1"/>
  <c r="S79" i="1"/>
  <c r="U79" i="1"/>
  <c r="V79" i="1"/>
  <c r="X79" i="1"/>
  <c r="Y79" i="1"/>
  <c r="AA79" i="1"/>
  <c r="AB79" i="1"/>
  <c r="AD79" i="1"/>
  <c r="AE79" i="1"/>
  <c r="AG79" i="1"/>
  <c r="AH79" i="1"/>
  <c r="AJ79" i="1"/>
  <c r="AK79" i="1"/>
  <c r="AM79" i="1"/>
  <c r="AN79" i="1"/>
  <c r="AP79" i="1"/>
  <c r="AQ79" i="1"/>
  <c r="AS79" i="1"/>
  <c r="AT79" i="1"/>
  <c r="AV79" i="1"/>
  <c r="AW79" i="1"/>
  <c r="AX79" i="1"/>
  <c r="BA79" i="1" s="1"/>
  <c r="BE79" i="1"/>
  <c r="BF79" i="1" s="1"/>
  <c r="I80" i="1"/>
  <c r="K80" i="1"/>
  <c r="M80" i="1"/>
  <c r="O80" i="1"/>
  <c r="P80" i="1"/>
  <c r="R80" i="1"/>
  <c r="S80" i="1"/>
  <c r="U80" i="1"/>
  <c r="V80" i="1"/>
  <c r="X80" i="1"/>
  <c r="Y80" i="1"/>
  <c r="AA80" i="1"/>
  <c r="AB80" i="1"/>
  <c r="AD80" i="1"/>
  <c r="AE80" i="1"/>
  <c r="AG80" i="1"/>
  <c r="AH80" i="1"/>
  <c r="AJ80" i="1"/>
  <c r="AK80" i="1"/>
  <c r="AM80" i="1"/>
  <c r="AN80" i="1"/>
  <c r="AP80" i="1"/>
  <c r="AQ80" i="1"/>
  <c r="AS80" i="1"/>
  <c r="AT80" i="1"/>
  <c r="AV80" i="1"/>
  <c r="AW80" i="1"/>
  <c r="AX80" i="1"/>
  <c r="BE80" i="1"/>
  <c r="BF80" i="1"/>
  <c r="I81" i="1"/>
  <c r="K81" i="1"/>
  <c r="O81" i="1"/>
  <c r="P81" i="1"/>
  <c r="R81" i="1"/>
  <c r="S81" i="1"/>
  <c r="U81" i="1"/>
  <c r="V81" i="1"/>
  <c r="X81" i="1"/>
  <c r="Y81" i="1"/>
  <c r="AA81" i="1"/>
  <c r="AB81" i="1"/>
  <c r="AD81" i="1"/>
  <c r="AE81" i="1"/>
  <c r="AG81" i="1"/>
  <c r="AH81" i="1"/>
  <c r="AJ81" i="1"/>
  <c r="AK81" i="1"/>
  <c r="AM81" i="1"/>
  <c r="AN81" i="1"/>
  <c r="AP81" i="1"/>
  <c r="AQ81" i="1"/>
  <c r="AS81" i="1"/>
  <c r="AT81" i="1"/>
  <c r="AV81" i="1"/>
  <c r="AW81" i="1"/>
  <c r="AX81" i="1"/>
  <c r="BE81" i="1"/>
  <c r="BF81" i="1"/>
  <c r="I82" i="1"/>
  <c r="K82" i="1"/>
  <c r="O82" i="1"/>
  <c r="P82" i="1"/>
  <c r="R82" i="1"/>
  <c r="S82" i="1"/>
  <c r="U82" i="1"/>
  <c r="V82" i="1"/>
  <c r="X82" i="1"/>
  <c r="Y82" i="1"/>
  <c r="AA82" i="1"/>
  <c r="AB82" i="1"/>
  <c r="AD82" i="1"/>
  <c r="AE82" i="1"/>
  <c r="AG82" i="1"/>
  <c r="AH82" i="1"/>
  <c r="AJ82" i="1"/>
  <c r="AK82" i="1"/>
  <c r="AM82" i="1"/>
  <c r="AN82" i="1"/>
  <c r="AP82" i="1"/>
  <c r="AQ82" i="1"/>
  <c r="AS82" i="1"/>
  <c r="AT82" i="1"/>
  <c r="AV82" i="1"/>
  <c r="AW82" i="1"/>
  <c r="AX82" i="1"/>
  <c r="BE82" i="1"/>
  <c r="BF82" i="1" s="1"/>
  <c r="I83" i="1"/>
  <c r="K83" i="1"/>
  <c r="M83" i="1"/>
  <c r="O83" i="1"/>
  <c r="P83" i="1"/>
  <c r="R83" i="1"/>
  <c r="S83" i="1"/>
  <c r="U83" i="1"/>
  <c r="V83" i="1"/>
  <c r="X83" i="1"/>
  <c r="Y83" i="1"/>
  <c r="AA83" i="1"/>
  <c r="AB83" i="1"/>
  <c r="AD83" i="1"/>
  <c r="AE83" i="1"/>
  <c r="AG83" i="1"/>
  <c r="AH83" i="1"/>
  <c r="AJ83" i="1"/>
  <c r="AK83" i="1"/>
  <c r="AM83" i="1"/>
  <c r="AN83" i="1"/>
  <c r="AP83" i="1"/>
  <c r="AQ83" i="1"/>
  <c r="AS83" i="1"/>
  <c r="AT83" i="1"/>
  <c r="AV83" i="1"/>
  <c r="AW83" i="1"/>
  <c r="AX83" i="1"/>
  <c r="BA83" i="1"/>
  <c r="BE83" i="1"/>
  <c r="BF83" i="1" s="1"/>
  <c r="I84" i="1"/>
  <c r="M84" i="1" s="1"/>
  <c r="K84" i="1"/>
  <c r="O84" i="1"/>
  <c r="P84" i="1"/>
  <c r="R84" i="1"/>
  <c r="S84" i="1"/>
  <c r="U84" i="1"/>
  <c r="V84" i="1"/>
  <c r="X84" i="1"/>
  <c r="Y84" i="1"/>
  <c r="AA84" i="1"/>
  <c r="AB84" i="1"/>
  <c r="AD84" i="1"/>
  <c r="AE84" i="1"/>
  <c r="AG84" i="1"/>
  <c r="AH84" i="1"/>
  <c r="AJ84" i="1"/>
  <c r="AK84" i="1"/>
  <c r="AM84" i="1"/>
  <c r="AN84" i="1"/>
  <c r="AP84" i="1"/>
  <c r="AQ84" i="1"/>
  <c r="AS84" i="1"/>
  <c r="AT84" i="1"/>
  <c r="AV84" i="1"/>
  <c r="AW84" i="1"/>
  <c r="AX84" i="1"/>
  <c r="BE84" i="1"/>
  <c r="BF84" i="1" s="1"/>
  <c r="I85" i="1"/>
  <c r="BA85" i="1" s="1"/>
  <c r="K85" i="1"/>
  <c r="M85" i="1"/>
  <c r="O85" i="1"/>
  <c r="P85" i="1"/>
  <c r="R85" i="1"/>
  <c r="S85" i="1"/>
  <c r="U85" i="1"/>
  <c r="V85" i="1"/>
  <c r="X85" i="1"/>
  <c r="Y85" i="1"/>
  <c r="AA85" i="1"/>
  <c r="AB85" i="1"/>
  <c r="AD85" i="1"/>
  <c r="AE85" i="1"/>
  <c r="AG85" i="1"/>
  <c r="AH85" i="1"/>
  <c r="AJ85" i="1"/>
  <c r="AK85" i="1"/>
  <c r="AM85" i="1"/>
  <c r="AN85" i="1"/>
  <c r="AP85" i="1"/>
  <c r="AQ85" i="1"/>
  <c r="AS85" i="1"/>
  <c r="AT85" i="1"/>
  <c r="AV85" i="1"/>
  <c r="AW85" i="1"/>
  <c r="AX85" i="1"/>
  <c r="BE85" i="1"/>
  <c r="BF85" i="1"/>
  <c r="I86" i="1"/>
  <c r="K86" i="1"/>
  <c r="M86" i="1"/>
  <c r="O86" i="1"/>
  <c r="P86" i="1"/>
  <c r="R86" i="1"/>
  <c r="S86" i="1"/>
  <c r="U86" i="1"/>
  <c r="V86" i="1"/>
  <c r="X86" i="1"/>
  <c r="Y86" i="1"/>
  <c r="AA86" i="1"/>
  <c r="AB86" i="1"/>
  <c r="AD86" i="1"/>
  <c r="AE86" i="1"/>
  <c r="AG86" i="1"/>
  <c r="AH86" i="1"/>
  <c r="AJ86" i="1"/>
  <c r="AK86" i="1"/>
  <c r="AM86" i="1"/>
  <c r="AN86" i="1"/>
  <c r="AP86" i="1"/>
  <c r="AQ86" i="1"/>
  <c r="AS86" i="1"/>
  <c r="AT86" i="1"/>
  <c r="AV86" i="1"/>
  <c r="AW86" i="1"/>
  <c r="AX86" i="1"/>
  <c r="BE86" i="1"/>
  <c r="BF86" i="1" s="1"/>
  <c r="I87" i="1"/>
  <c r="K87" i="1"/>
  <c r="M87" i="1"/>
  <c r="O87" i="1"/>
  <c r="P87" i="1"/>
  <c r="R87" i="1"/>
  <c r="S87" i="1"/>
  <c r="U87" i="1"/>
  <c r="V87" i="1"/>
  <c r="X87" i="1"/>
  <c r="Y87" i="1"/>
  <c r="AA87" i="1"/>
  <c r="AB87" i="1"/>
  <c r="AD87" i="1"/>
  <c r="AE87" i="1"/>
  <c r="AG87" i="1"/>
  <c r="AH87" i="1"/>
  <c r="AJ87" i="1"/>
  <c r="AK87" i="1"/>
  <c r="AM87" i="1"/>
  <c r="AN87" i="1"/>
  <c r="AP87" i="1"/>
  <c r="AQ87" i="1"/>
  <c r="AS87" i="1"/>
  <c r="AT87" i="1"/>
  <c r="AV87" i="1"/>
  <c r="AW87" i="1"/>
  <c r="AX87" i="1"/>
  <c r="BE87" i="1"/>
  <c r="BF87" i="1" s="1"/>
  <c r="I88" i="1"/>
  <c r="K88" i="1"/>
  <c r="O88" i="1"/>
  <c r="P88" i="1"/>
  <c r="R88" i="1"/>
  <c r="S88" i="1"/>
  <c r="U88" i="1"/>
  <c r="V88" i="1"/>
  <c r="X88" i="1"/>
  <c r="Y88" i="1"/>
  <c r="AA88" i="1"/>
  <c r="AB88" i="1"/>
  <c r="AD88" i="1"/>
  <c r="AE88" i="1"/>
  <c r="AG88" i="1"/>
  <c r="AH88" i="1"/>
  <c r="AJ88" i="1"/>
  <c r="AK88" i="1"/>
  <c r="AM88" i="1"/>
  <c r="AN88" i="1"/>
  <c r="AP88" i="1"/>
  <c r="AQ88" i="1"/>
  <c r="AS88" i="1"/>
  <c r="AT88" i="1"/>
  <c r="AV88" i="1"/>
  <c r="AW88" i="1"/>
  <c r="AX88" i="1"/>
  <c r="BE88" i="1"/>
  <c r="BF88" i="1" s="1"/>
  <c r="I89" i="1"/>
  <c r="M89" i="1" s="1"/>
  <c r="K89" i="1"/>
  <c r="O89" i="1"/>
  <c r="P89" i="1"/>
  <c r="R89" i="1"/>
  <c r="S89" i="1"/>
  <c r="U89" i="1"/>
  <c r="V89" i="1"/>
  <c r="X89" i="1"/>
  <c r="Y89" i="1"/>
  <c r="AA89" i="1"/>
  <c r="AB89" i="1"/>
  <c r="AD89" i="1"/>
  <c r="AE89" i="1"/>
  <c r="AG89" i="1"/>
  <c r="AH89" i="1"/>
  <c r="AJ89" i="1"/>
  <c r="AK89" i="1"/>
  <c r="AM89" i="1"/>
  <c r="AN89" i="1"/>
  <c r="AP89" i="1"/>
  <c r="AQ89" i="1"/>
  <c r="AS89" i="1"/>
  <c r="AT89" i="1"/>
  <c r="AV89" i="1"/>
  <c r="AW89" i="1"/>
  <c r="AX89" i="1"/>
  <c r="BE89" i="1"/>
  <c r="BF89" i="1" s="1"/>
  <c r="I90" i="1"/>
  <c r="K90" i="1"/>
  <c r="M90" i="1"/>
  <c r="O90" i="1"/>
  <c r="P90" i="1"/>
  <c r="R90" i="1"/>
  <c r="S90" i="1"/>
  <c r="U90" i="1"/>
  <c r="V90" i="1"/>
  <c r="X90" i="1"/>
  <c r="Y90" i="1"/>
  <c r="AA90" i="1"/>
  <c r="AB90" i="1"/>
  <c r="AD90" i="1"/>
  <c r="AE90" i="1"/>
  <c r="AG90" i="1"/>
  <c r="AH90" i="1"/>
  <c r="AJ90" i="1"/>
  <c r="AK90" i="1"/>
  <c r="AM90" i="1"/>
  <c r="AN90" i="1"/>
  <c r="AP90" i="1"/>
  <c r="AQ90" i="1"/>
  <c r="AS90" i="1"/>
  <c r="AT90" i="1"/>
  <c r="AV90" i="1"/>
  <c r="AW90" i="1"/>
  <c r="AX90" i="1"/>
  <c r="BA90" i="1"/>
  <c r="BE90" i="1"/>
  <c r="BF90" i="1" s="1"/>
  <c r="I91" i="1"/>
  <c r="K91" i="1"/>
  <c r="O91" i="1"/>
  <c r="P91" i="1"/>
  <c r="R91" i="1"/>
  <c r="S91" i="1"/>
  <c r="U91" i="1"/>
  <c r="V91" i="1"/>
  <c r="X91" i="1"/>
  <c r="Y91" i="1"/>
  <c r="AA91" i="1"/>
  <c r="AB91" i="1"/>
  <c r="AD91" i="1"/>
  <c r="AE91" i="1"/>
  <c r="AG91" i="1"/>
  <c r="AH91" i="1"/>
  <c r="AJ91" i="1"/>
  <c r="AK91" i="1"/>
  <c r="AM91" i="1"/>
  <c r="AN91" i="1"/>
  <c r="AP91" i="1"/>
  <c r="AQ91" i="1"/>
  <c r="AS91" i="1"/>
  <c r="AT91" i="1"/>
  <c r="AV91" i="1"/>
  <c r="AW91" i="1"/>
  <c r="AX91" i="1"/>
  <c r="BE91" i="1"/>
  <c r="BF91" i="1"/>
  <c r="I92" i="1"/>
  <c r="K92" i="1"/>
  <c r="M92" i="1"/>
  <c r="O92" i="1"/>
  <c r="P92" i="1"/>
  <c r="R92" i="1"/>
  <c r="S92" i="1"/>
  <c r="U92" i="1"/>
  <c r="V92" i="1"/>
  <c r="X92" i="1"/>
  <c r="Y92" i="1"/>
  <c r="AA92" i="1"/>
  <c r="AB92" i="1"/>
  <c r="AD92" i="1"/>
  <c r="AE92" i="1"/>
  <c r="AG92" i="1"/>
  <c r="AH92" i="1"/>
  <c r="AJ92" i="1"/>
  <c r="AK92" i="1"/>
  <c r="AM92" i="1"/>
  <c r="AN92" i="1"/>
  <c r="AP92" i="1"/>
  <c r="AQ92" i="1"/>
  <c r="AS92" i="1"/>
  <c r="AT92" i="1"/>
  <c r="AV92" i="1"/>
  <c r="AW92" i="1"/>
  <c r="AX92" i="1"/>
  <c r="BE92" i="1"/>
  <c r="BF92" i="1"/>
  <c r="I93" i="1"/>
  <c r="K93" i="1"/>
  <c r="O93" i="1"/>
  <c r="P93" i="1"/>
  <c r="R93" i="1"/>
  <c r="S93" i="1"/>
  <c r="U93" i="1"/>
  <c r="V93" i="1"/>
  <c r="X93" i="1"/>
  <c r="Y93" i="1"/>
  <c r="AA93" i="1"/>
  <c r="AB93" i="1"/>
  <c r="AD93" i="1"/>
  <c r="AE93" i="1"/>
  <c r="AG93" i="1"/>
  <c r="AH93" i="1"/>
  <c r="AJ93" i="1"/>
  <c r="AK93" i="1"/>
  <c r="AM93" i="1"/>
  <c r="AN93" i="1"/>
  <c r="AP93" i="1"/>
  <c r="AQ93" i="1"/>
  <c r="AS93" i="1"/>
  <c r="AT93" i="1"/>
  <c r="AV93" i="1"/>
  <c r="AW93" i="1"/>
  <c r="AX93" i="1"/>
  <c r="BE93" i="1"/>
  <c r="BF93" i="1"/>
  <c r="I94" i="1"/>
  <c r="K94" i="1"/>
  <c r="M94" i="1"/>
  <c r="O94" i="1"/>
  <c r="P94" i="1"/>
  <c r="R94" i="1"/>
  <c r="S94" i="1"/>
  <c r="U94" i="1"/>
  <c r="V94" i="1"/>
  <c r="X94" i="1"/>
  <c r="Y94" i="1"/>
  <c r="AA94" i="1"/>
  <c r="AB94" i="1"/>
  <c r="AD94" i="1"/>
  <c r="AE94" i="1"/>
  <c r="AG94" i="1"/>
  <c r="AH94" i="1"/>
  <c r="AJ94" i="1"/>
  <c r="AK94" i="1"/>
  <c r="AM94" i="1"/>
  <c r="AN94" i="1"/>
  <c r="AP94" i="1"/>
  <c r="AQ94" i="1"/>
  <c r="AS94" i="1"/>
  <c r="AT94" i="1"/>
  <c r="AV94" i="1"/>
  <c r="AW94" i="1"/>
  <c r="AX94" i="1"/>
  <c r="BA94" i="1"/>
  <c r="BE94" i="1"/>
  <c r="BF94" i="1" s="1"/>
  <c r="I95" i="1"/>
  <c r="M95" i="1" s="1"/>
  <c r="K95" i="1"/>
  <c r="O95" i="1"/>
  <c r="P95" i="1"/>
  <c r="R95" i="1"/>
  <c r="S95" i="1"/>
  <c r="U95" i="1"/>
  <c r="V95" i="1"/>
  <c r="X95" i="1"/>
  <c r="Y95" i="1"/>
  <c r="AA95" i="1"/>
  <c r="AB95" i="1"/>
  <c r="AD95" i="1"/>
  <c r="AE95" i="1"/>
  <c r="AG95" i="1"/>
  <c r="AH95" i="1"/>
  <c r="AJ95" i="1"/>
  <c r="AK95" i="1"/>
  <c r="AM95" i="1"/>
  <c r="AN95" i="1"/>
  <c r="AP95" i="1"/>
  <c r="AQ95" i="1"/>
  <c r="AS95" i="1"/>
  <c r="AT95" i="1"/>
  <c r="AV95" i="1"/>
  <c r="AW95" i="1"/>
  <c r="AX95" i="1"/>
  <c r="BE95" i="1"/>
  <c r="BF95" i="1" s="1"/>
  <c r="I96" i="1"/>
  <c r="K96" i="1"/>
  <c r="O96" i="1"/>
  <c r="P96" i="1"/>
  <c r="R96" i="1"/>
  <c r="S96" i="1"/>
  <c r="U96" i="1"/>
  <c r="V96" i="1"/>
  <c r="X96" i="1"/>
  <c r="Y96" i="1"/>
  <c r="AA96" i="1"/>
  <c r="AB96" i="1"/>
  <c r="AD96" i="1"/>
  <c r="AE96" i="1"/>
  <c r="AG96" i="1"/>
  <c r="AH96" i="1"/>
  <c r="AJ96" i="1"/>
  <c r="AK96" i="1"/>
  <c r="AM96" i="1"/>
  <c r="AN96" i="1"/>
  <c r="AP96" i="1"/>
  <c r="AQ96" i="1"/>
  <c r="AS96" i="1"/>
  <c r="AT96" i="1"/>
  <c r="AV96" i="1"/>
  <c r="AW96" i="1"/>
  <c r="AX96" i="1"/>
  <c r="BE96" i="1"/>
  <c r="BF96" i="1"/>
  <c r="I97" i="1"/>
  <c r="K97" i="1"/>
  <c r="O97" i="1"/>
  <c r="P97" i="1"/>
  <c r="R97" i="1"/>
  <c r="S97" i="1"/>
  <c r="U97" i="1"/>
  <c r="V97" i="1"/>
  <c r="X97" i="1"/>
  <c r="Y97" i="1"/>
  <c r="AA97" i="1"/>
  <c r="AB97" i="1"/>
  <c r="AD97" i="1"/>
  <c r="AE97" i="1"/>
  <c r="AG97" i="1"/>
  <c r="AH97" i="1"/>
  <c r="AJ97" i="1"/>
  <c r="AK97" i="1"/>
  <c r="AM97" i="1"/>
  <c r="AN97" i="1"/>
  <c r="AP97" i="1"/>
  <c r="AQ97" i="1"/>
  <c r="AS97" i="1"/>
  <c r="AT97" i="1"/>
  <c r="AV97" i="1"/>
  <c r="AW97" i="1"/>
  <c r="AX97" i="1"/>
  <c r="BE97" i="1"/>
  <c r="BF97" i="1" s="1"/>
  <c r="I98" i="1"/>
  <c r="K98" i="1"/>
  <c r="M98" i="1"/>
  <c r="O98" i="1"/>
  <c r="P98" i="1"/>
  <c r="R98" i="1"/>
  <c r="S98" i="1"/>
  <c r="U98" i="1"/>
  <c r="V98" i="1"/>
  <c r="X98" i="1"/>
  <c r="AY98" i="1" s="1"/>
  <c r="Y98" i="1"/>
  <c r="AA98" i="1"/>
  <c r="AB98" i="1"/>
  <c r="AD98" i="1"/>
  <c r="AE98" i="1"/>
  <c r="AG98" i="1"/>
  <c r="AH98" i="1"/>
  <c r="AJ98" i="1"/>
  <c r="AK98" i="1"/>
  <c r="AM98" i="1"/>
  <c r="AN98" i="1"/>
  <c r="AP98" i="1"/>
  <c r="AQ98" i="1"/>
  <c r="AS98" i="1"/>
  <c r="AT98" i="1"/>
  <c r="AV98" i="1"/>
  <c r="AW98" i="1"/>
  <c r="AX98" i="1"/>
  <c r="BE98" i="1"/>
  <c r="BF98" i="1"/>
  <c r="I99" i="1"/>
  <c r="K99" i="1"/>
  <c r="M99" i="1"/>
  <c r="O99" i="1"/>
  <c r="P99" i="1"/>
  <c r="R99" i="1"/>
  <c r="S99" i="1"/>
  <c r="U99" i="1"/>
  <c r="V99" i="1"/>
  <c r="X99" i="1"/>
  <c r="Y99" i="1"/>
  <c r="AA99" i="1"/>
  <c r="AB99" i="1"/>
  <c r="AD99" i="1"/>
  <c r="AE99" i="1"/>
  <c r="AG99" i="1"/>
  <c r="AH99" i="1"/>
  <c r="AJ99" i="1"/>
  <c r="AK99" i="1"/>
  <c r="AM99" i="1"/>
  <c r="AN99" i="1"/>
  <c r="AP99" i="1"/>
  <c r="AQ99" i="1"/>
  <c r="AS99" i="1"/>
  <c r="AT99" i="1"/>
  <c r="AV99" i="1"/>
  <c r="AW99" i="1"/>
  <c r="AX99" i="1"/>
  <c r="BE99" i="1"/>
  <c r="BF99" i="1" s="1"/>
  <c r="I100" i="1"/>
  <c r="K100" i="1"/>
  <c r="M100" i="1"/>
  <c r="O100" i="1"/>
  <c r="P100" i="1"/>
  <c r="R100" i="1"/>
  <c r="S100" i="1"/>
  <c r="U100" i="1"/>
  <c r="V100" i="1"/>
  <c r="X100" i="1"/>
  <c r="Y100" i="1"/>
  <c r="AA100" i="1"/>
  <c r="AB100" i="1"/>
  <c r="AD100" i="1"/>
  <c r="AE100" i="1"/>
  <c r="AG100" i="1"/>
  <c r="AH100" i="1"/>
  <c r="AJ100" i="1"/>
  <c r="AK100" i="1"/>
  <c r="AM100" i="1"/>
  <c r="AN100" i="1"/>
  <c r="AP100" i="1"/>
  <c r="AQ100" i="1"/>
  <c r="AS100" i="1"/>
  <c r="AT100" i="1"/>
  <c r="AV100" i="1"/>
  <c r="AW100" i="1"/>
  <c r="AX100" i="1"/>
  <c r="BA100" i="1" s="1"/>
  <c r="BE100" i="1"/>
  <c r="BF100" i="1"/>
  <c r="I101" i="1"/>
  <c r="K101" i="1"/>
  <c r="M101" i="1"/>
  <c r="O101" i="1"/>
  <c r="P101" i="1"/>
  <c r="R101" i="1"/>
  <c r="S101" i="1"/>
  <c r="U101" i="1"/>
  <c r="V101" i="1"/>
  <c r="X101" i="1"/>
  <c r="Y101" i="1"/>
  <c r="AA101" i="1"/>
  <c r="AB101" i="1"/>
  <c r="AD101" i="1"/>
  <c r="AE101" i="1"/>
  <c r="AG101" i="1"/>
  <c r="AH101" i="1"/>
  <c r="AJ101" i="1"/>
  <c r="AK101" i="1"/>
  <c r="AM101" i="1"/>
  <c r="AN101" i="1"/>
  <c r="AP101" i="1"/>
  <c r="AQ101" i="1"/>
  <c r="AS101" i="1"/>
  <c r="AT101" i="1"/>
  <c r="AV101" i="1"/>
  <c r="AW101" i="1"/>
  <c r="AX101" i="1"/>
  <c r="BE101" i="1"/>
  <c r="BF101" i="1" s="1"/>
  <c r="I102" i="1"/>
  <c r="K102" i="1"/>
  <c r="M102" i="1"/>
  <c r="O102" i="1"/>
  <c r="P102" i="1"/>
  <c r="R102" i="1"/>
  <c r="S102" i="1"/>
  <c r="U102" i="1"/>
  <c r="V102" i="1"/>
  <c r="X102" i="1"/>
  <c r="Y102" i="1"/>
  <c r="AA102" i="1"/>
  <c r="AB102" i="1"/>
  <c r="AD102" i="1"/>
  <c r="AE102" i="1"/>
  <c r="AG102" i="1"/>
  <c r="AH102" i="1"/>
  <c r="AJ102" i="1"/>
  <c r="AK102" i="1"/>
  <c r="AM102" i="1"/>
  <c r="AN102" i="1"/>
  <c r="AP102" i="1"/>
  <c r="AQ102" i="1"/>
  <c r="AS102" i="1"/>
  <c r="AT102" i="1"/>
  <c r="AV102" i="1"/>
  <c r="AW102" i="1"/>
  <c r="AX102" i="1"/>
  <c r="BA102" i="1"/>
  <c r="BE102" i="1"/>
  <c r="BF102" i="1"/>
  <c r="I103" i="1"/>
  <c r="K103" i="1"/>
  <c r="M103" i="1"/>
  <c r="O103" i="1"/>
  <c r="P103" i="1"/>
  <c r="R103" i="1"/>
  <c r="S103" i="1"/>
  <c r="U103" i="1"/>
  <c r="V103" i="1"/>
  <c r="X103" i="1"/>
  <c r="Y103" i="1"/>
  <c r="AA103" i="1"/>
  <c r="AB103" i="1"/>
  <c r="AD103" i="1"/>
  <c r="AE103" i="1"/>
  <c r="AG103" i="1"/>
  <c r="AH103" i="1"/>
  <c r="AJ103" i="1"/>
  <c r="AK103" i="1"/>
  <c r="AM103" i="1"/>
  <c r="AN103" i="1"/>
  <c r="AP103" i="1"/>
  <c r="AQ103" i="1"/>
  <c r="AS103" i="1"/>
  <c r="AT103" i="1"/>
  <c r="AV103" i="1"/>
  <c r="AW103" i="1"/>
  <c r="AX103" i="1"/>
  <c r="BE103" i="1"/>
  <c r="BF103" i="1" s="1"/>
  <c r="I104" i="1"/>
  <c r="M104" i="1" s="1"/>
  <c r="K104" i="1"/>
  <c r="O104" i="1"/>
  <c r="P104" i="1"/>
  <c r="R104" i="1"/>
  <c r="S104" i="1"/>
  <c r="U104" i="1"/>
  <c r="V104" i="1"/>
  <c r="X104" i="1"/>
  <c r="AY104" i="1" s="1"/>
  <c r="Y104" i="1"/>
  <c r="AA104" i="1"/>
  <c r="AB104" i="1"/>
  <c r="AD104" i="1"/>
  <c r="AE104" i="1"/>
  <c r="AG104" i="1"/>
  <c r="AH104" i="1"/>
  <c r="AJ104" i="1"/>
  <c r="AK104" i="1"/>
  <c r="AM104" i="1"/>
  <c r="AN104" i="1"/>
  <c r="AP104" i="1"/>
  <c r="AQ104" i="1"/>
  <c r="AS104" i="1"/>
  <c r="AT104" i="1"/>
  <c r="AV104" i="1"/>
  <c r="AW104" i="1"/>
  <c r="AX104" i="1"/>
  <c r="BA104" i="1"/>
  <c r="BE104" i="1"/>
  <c r="BF104" i="1" s="1"/>
  <c r="I105" i="1"/>
  <c r="K105" i="1"/>
  <c r="O105" i="1"/>
  <c r="P105" i="1"/>
  <c r="R105" i="1"/>
  <c r="S105" i="1"/>
  <c r="U105" i="1"/>
  <c r="V105" i="1"/>
  <c r="X105" i="1"/>
  <c r="Y105" i="1"/>
  <c r="AA105" i="1"/>
  <c r="AB105" i="1"/>
  <c r="AD105" i="1"/>
  <c r="AE105" i="1"/>
  <c r="AG105" i="1"/>
  <c r="AH105" i="1"/>
  <c r="AJ105" i="1"/>
  <c r="AK105" i="1"/>
  <c r="AM105" i="1"/>
  <c r="AN105" i="1"/>
  <c r="AP105" i="1"/>
  <c r="AQ105" i="1"/>
  <c r="AS105" i="1"/>
  <c r="AT105" i="1"/>
  <c r="AV105" i="1"/>
  <c r="AW105" i="1"/>
  <c r="AX105" i="1"/>
  <c r="BE105" i="1"/>
  <c r="BF105" i="1" s="1"/>
  <c r="I106" i="1"/>
  <c r="M106" i="1" s="1"/>
  <c r="K106" i="1"/>
  <c r="O106" i="1"/>
  <c r="P106" i="1"/>
  <c r="R106" i="1"/>
  <c r="S106" i="1"/>
  <c r="U106" i="1"/>
  <c r="V106" i="1"/>
  <c r="X106" i="1"/>
  <c r="Y106" i="1"/>
  <c r="AA106" i="1"/>
  <c r="AB106" i="1"/>
  <c r="AD106" i="1"/>
  <c r="AE106" i="1"/>
  <c r="AG106" i="1"/>
  <c r="AH106" i="1"/>
  <c r="AJ106" i="1"/>
  <c r="AK106" i="1"/>
  <c r="AM106" i="1"/>
  <c r="AN106" i="1"/>
  <c r="AP106" i="1"/>
  <c r="AQ106" i="1"/>
  <c r="AS106" i="1"/>
  <c r="AT106" i="1"/>
  <c r="AV106" i="1"/>
  <c r="AW106" i="1"/>
  <c r="AX106" i="1"/>
  <c r="BA106" i="1" s="1"/>
  <c r="BE106" i="1"/>
  <c r="BF106" i="1" s="1"/>
  <c r="I107" i="1"/>
  <c r="K107" i="1"/>
  <c r="M107" i="1"/>
  <c r="O107" i="1"/>
  <c r="P107" i="1"/>
  <c r="R107" i="1"/>
  <c r="S107" i="1"/>
  <c r="U107" i="1"/>
  <c r="V107" i="1"/>
  <c r="X107" i="1"/>
  <c r="Y107" i="1"/>
  <c r="AZ107" i="1" s="1"/>
  <c r="BC107" i="1" s="1"/>
  <c r="AA107" i="1"/>
  <c r="AB107" i="1"/>
  <c r="AD107" i="1"/>
  <c r="AE107" i="1"/>
  <c r="AG107" i="1"/>
  <c r="AH107" i="1"/>
  <c r="AJ107" i="1"/>
  <c r="AK107" i="1"/>
  <c r="AM107" i="1"/>
  <c r="AN107" i="1"/>
  <c r="AP107" i="1"/>
  <c r="AQ107" i="1"/>
  <c r="AS107" i="1"/>
  <c r="AT107" i="1"/>
  <c r="AV107" i="1"/>
  <c r="AW107" i="1"/>
  <c r="AX107" i="1"/>
  <c r="BA107" i="1"/>
  <c r="BE107" i="1"/>
  <c r="BF107" i="1" s="1"/>
  <c r="I108" i="1"/>
  <c r="K108" i="1"/>
  <c r="O108" i="1"/>
  <c r="P108" i="1"/>
  <c r="R108" i="1"/>
  <c r="S108" i="1"/>
  <c r="U108" i="1"/>
  <c r="V108" i="1"/>
  <c r="X108" i="1"/>
  <c r="Y108" i="1"/>
  <c r="AA108" i="1"/>
  <c r="AB108" i="1"/>
  <c r="AD108" i="1"/>
  <c r="AE108" i="1"/>
  <c r="AG108" i="1"/>
  <c r="AH108" i="1"/>
  <c r="AJ108" i="1"/>
  <c r="AK108" i="1"/>
  <c r="AM108" i="1"/>
  <c r="AN108" i="1"/>
  <c r="AP108" i="1"/>
  <c r="AQ108" i="1"/>
  <c r="AS108" i="1"/>
  <c r="AT108" i="1"/>
  <c r="AV108" i="1"/>
  <c r="AW108" i="1"/>
  <c r="AX108" i="1"/>
  <c r="BE108" i="1"/>
  <c r="BF108" i="1"/>
  <c r="I109" i="1"/>
  <c r="K109" i="1"/>
  <c r="M109" i="1"/>
  <c r="O109" i="1"/>
  <c r="P109" i="1"/>
  <c r="R109" i="1"/>
  <c r="S109" i="1"/>
  <c r="U109" i="1"/>
  <c r="V109" i="1"/>
  <c r="X109" i="1"/>
  <c r="Y109" i="1"/>
  <c r="AA109" i="1"/>
  <c r="AB109" i="1"/>
  <c r="AD109" i="1"/>
  <c r="AE109" i="1"/>
  <c r="AG109" i="1"/>
  <c r="AH109" i="1"/>
  <c r="AJ109" i="1"/>
  <c r="AK109" i="1"/>
  <c r="AM109" i="1"/>
  <c r="AN109" i="1"/>
  <c r="AP109" i="1"/>
  <c r="AQ109" i="1"/>
  <c r="AS109" i="1"/>
  <c r="AT109" i="1"/>
  <c r="AV109" i="1"/>
  <c r="AW109" i="1"/>
  <c r="AX109" i="1"/>
  <c r="BE109" i="1"/>
  <c r="BF109" i="1" s="1"/>
  <c r="I110" i="1"/>
  <c r="K110" i="1"/>
  <c r="M110" i="1"/>
  <c r="O110" i="1"/>
  <c r="P110" i="1"/>
  <c r="R110" i="1"/>
  <c r="S110" i="1"/>
  <c r="U110" i="1"/>
  <c r="V110" i="1"/>
  <c r="X110" i="1"/>
  <c r="Y110" i="1"/>
  <c r="AA110" i="1"/>
  <c r="AB110" i="1"/>
  <c r="AD110" i="1"/>
  <c r="AE110" i="1"/>
  <c r="AG110" i="1"/>
  <c r="AH110" i="1"/>
  <c r="AJ110" i="1"/>
  <c r="AK110" i="1"/>
  <c r="AM110" i="1"/>
  <c r="AN110" i="1"/>
  <c r="AP110" i="1"/>
  <c r="AQ110" i="1"/>
  <c r="AS110" i="1"/>
  <c r="AT110" i="1"/>
  <c r="AV110" i="1"/>
  <c r="AW110" i="1"/>
  <c r="AX110" i="1"/>
  <c r="BE110" i="1"/>
  <c r="BF110" i="1"/>
  <c r="I111" i="1"/>
  <c r="K111" i="1"/>
  <c r="M111" i="1"/>
  <c r="O111" i="1"/>
  <c r="P111" i="1"/>
  <c r="R111" i="1"/>
  <c r="S111" i="1"/>
  <c r="U111" i="1"/>
  <c r="V111" i="1"/>
  <c r="X111" i="1"/>
  <c r="Y111" i="1"/>
  <c r="AA111" i="1"/>
  <c r="AB111" i="1"/>
  <c r="AD111" i="1"/>
  <c r="AE111" i="1"/>
  <c r="AG111" i="1"/>
  <c r="AH111" i="1"/>
  <c r="AJ111" i="1"/>
  <c r="AK111" i="1"/>
  <c r="AM111" i="1"/>
  <c r="AN111" i="1"/>
  <c r="AP111" i="1"/>
  <c r="AQ111" i="1"/>
  <c r="AS111" i="1"/>
  <c r="AT111" i="1"/>
  <c r="AV111" i="1"/>
  <c r="AW111" i="1"/>
  <c r="AX111" i="1"/>
  <c r="BA111" i="1" s="1"/>
  <c r="BE111" i="1"/>
  <c r="BF111" i="1"/>
  <c r="I112" i="1"/>
  <c r="BA112" i="1" s="1"/>
  <c r="K112" i="1"/>
  <c r="M112" i="1"/>
  <c r="O112" i="1"/>
  <c r="P112" i="1"/>
  <c r="R112" i="1"/>
  <c r="S112" i="1"/>
  <c r="U112" i="1"/>
  <c r="V112" i="1"/>
  <c r="X112" i="1"/>
  <c r="Y112" i="1"/>
  <c r="AA112" i="1"/>
  <c r="AB112" i="1"/>
  <c r="AD112" i="1"/>
  <c r="AE112" i="1"/>
  <c r="AG112" i="1"/>
  <c r="AH112" i="1"/>
  <c r="AJ112" i="1"/>
  <c r="AK112" i="1"/>
  <c r="AM112" i="1"/>
  <c r="AN112" i="1"/>
  <c r="AP112" i="1"/>
  <c r="AQ112" i="1"/>
  <c r="AS112" i="1"/>
  <c r="AT112" i="1"/>
  <c r="AV112" i="1"/>
  <c r="AW112" i="1"/>
  <c r="AX112" i="1"/>
  <c r="BE112" i="1"/>
  <c r="BF112" i="1" s="1"/>
  <c r="I113" i="1"/>
  <c r="K113" i="1"/>
  <c r="M113" i="1"/>
  <c r="O113" i="1"/>
  <c r="P113" i="1"/>
  <c r="R113" i="1"/>
  <c r="S113" i="1"/>
  <c r="U113" i="1"/>
  <c r="V113" i="1"/>
  <c r="X113" i="1"/>
  <c r="Y113" i="1"/>
  <c r="AA113" i="1"/>
  <c r="AB113" i="1"/>
  <c r="AD113" i="1"/>
  <c r="AE113" i="1"/>
  <c r="AG113" i="1"/>
  <c r="AH113" i="1"/>
  <c r="AJ113" i="1"/>
  <c r="AK113" i="1"/>
  <c r="AM113" i="1"/>
  <c r="AN113" i="1"/>
  <c r="AP113" i="1"/>
  <c r="AQ113" i="1"/>
  <c r="AS113" i="1"/>
  <c r="AT113" i="1"/>
  <c r="AV113" i="1"/>
  <c r="AW113" i="1"/>
  <c r="AX113" i="1"/>
  <c r="BE113" i="1"/>
  <c r="BF113" i="1" s="1"/>
  <c r="I114" i="1"/>
  <c r="BA114" i="1" s="1"/>
  <c r="K114" i="1"/>
  <c r="M114" i="1"/>
  <c r="O114" i="1"/>
  <c r="P114" i="1"/>
  <c r="R114" i="1"/>
  <c r="S114" i="1"/>
  <c r="U114" i="1"/>
  <c r="V114" i="1"/>
  <c r="X114" i="1"/>
  <c r="Y114" i="1"/>
  <c r="AA114" i="1"/>
  <c r="AB114" i="1"/>
  <c r="AD114" i="1"/>
  <c r="AE114" i="1"/>
  <c r="AG114" i="1"/>
  <c r="AH114" i="1"/>
  <c r="AJ114" i="1"/>
  <c r="AK114" i="1"/>
  <c r="AM114" i="1"/>
  <c r="AN114" i="1"/>
  <c r="AP114" i="1"/>
  <c r="AQ114" i="1"/>
  <c r="AS114" i="1"/>
  <c r="AT114" i="1"/>
  <c r="AV114" i="1"/>
  <c r="AW114" i="1"/>
  <c r="AX114" i="1"/>
  <c r="BE114" i="1"/>
  <c r="BF114" i="1"/>
  <c r="I115" i="1"/>
  <c r="K115" i="1"/>
  <c r="M115" i="1"/>
  <c r="O115" i="1"/>
  <c r="P115" i="1"/>
  <c r="R115" i="1"/>
  <c r="S115" i="1"/>
  <c r="U115" i="1"/>
  <c r="V115" i="1"/>
  <c r="X115" i="1"/>
  <c r="AY115" i="1" s="1"/>
  <c r="Y115" i="1"/>
  <c r="AA115" i="1"/>
  <c r="AB115" i="1"/>
  <c r="AD115" i="1"/>
  <c r="AE115" i="1"/>
  <c r="AG115" i="1"/>
  <c r="AH115" i="1"/>
  <c r="AJ115" i="1"/>
  <c r="AK115" i="1"/>
  <c r="AM115" i="1"/>
  <c r="AN115" i="1"/>
  <c r="AP115" i="1"/>
  <c r="AQ115" i="1"/>
  <c r="AS115" i="1"/>
  <c r="AT115" i="1"/>
  <c r="AV115" i="1"/>
  <c r="AW115" i="1"/>
  <c r="AX115" i="1"/>
  <c r="BA115" i="1"/>
  <c r="BE115" i="1"/>
  <c r="BF115" i="1" s="1"/>
  <c r="I116" i="1"/>
  <c r="BA116" i="1" s="1"/>
  <c r="K116" i="1"/>
  <c r="M116" i="1"/>
  <c r="O116" i="1"/>
  <c r="P116" i="1"/>
  <c r="R116" i="1"/>
  <c r="S116" i="1"/>
  <c r="U116" i="1"/>
  <c r="V116" i="1"/>
  <c r="X116" i="1"/>
  <c r="Y116" i="1"/>
  <c r="AA116" i="1"/>
  <c r="AB116" i="1"/>
  <c r="AD116" i="1"/>
  <c r="AE116" i="1"/>
  <c r="AG116" i="1"/>
  <c r="AH116" i="1"/>
  <c r="AJ116" i="1"/>
  <c r="AK116" i="1"/>
  <c r="AM116" i="1"/>
  <c r="AN116" i="1"/>
  <c r="AP116" i="1"/>
  <c r="AQ116" i="1"/>
  <c r="AS116" i="1"/>
  <c r="AT116" i="1"/>
  <c r="AV116" i="1"/>
  <c r="AW116" i="1"/>
  <c r="AX116" i="1"/>
  <c r="BE116" i="1"/>
  <c r="BF116" i="1" s="1"/>
  <c r="I117" i="1"/>
  <c r="K117" i="1"/>
  <c r="O117" i="1"/>
  <c r="P117" i="1"/>
  <c r="R117" i="1"/>
  <c r="S117" i="1"/>
  <c r="U117" i="1"/>
  <c r="V117" i="1"/>
  <c r="X117" i="1"/>
  <c r="Y117" i="1"/>
  <c r="AA117" i="1"/>
  <c r="AB117" i="1"/>
  <c r="AD117" i="1"/>
  <c r="AE117" i="1"/>
  <c r="AG117" i="1"/>
  <c r="AH117" i="1"/>
  <c r="AJ117" i="1"/>
  <c r="AK117" i="1"/>
  <c r="AM117" i="1"/>
  <c r="AN117" i="1"/>
  <c r="AP117" i="1"/>
  <c r="AQ117" i="1"/>
  <c r="AS117" i="1"/>
  <c r="AT117" i="1"/>
  <c r="AV117" i="1"/>
  <c r="AW117" i="1"/>
  <c r="AX117" i="1"/>
  <c r="BE117" i="1"/>
  <c r="BF117" i="1" s="1"/>
  <c r="I118" i="1"/>
  <c r="K118" i="1"/>
  <c r="O118" i="1"/>
  <c r="P118" i="1"/>
  <c r="R118" i="1"/>
  <c r="S118" i="1"/>
  <c r="U118" i="1"/>
  <c r="V118" i="1"/>
  <c r="X118" i="1"/>
  <c r="Y118" i="1"/>
  <c r="AA118" i="1"/>
  <c r="AB118" i="1"/>
  <c r="AD118" i="1"/>
  <c r="AE118" i="1"/>
  <c r="AG118" i="1"/>
  <c r="AH118" i="1"/>
  <c r="AJ118" i="1"/>
  <c r="AK118" i="1"/>
  <c r="AM118" i="1"/>
  <c r="AN118" i="1"/>
  <c r="AP118" i="1"/>
  <c r="AQ118" i="1"/>
  <c r="AS118" i="1"/>
  <c r="AT118" i="1"/>
  <c r="AV118" i="1"/>
  <c r="AW118" i="1"/>
  <c r="AX118" i="1"/>
  <c r="BE118" i="1"/>
  <c r="BF118" i="1"/>
  <c r="I119" i="1"/>
  <c r="K119" i="1"/>
  <c r="M119" i="1"/>
  <c r="O119" i="1"/>
  <c r="P119" i="1"/>
  <c r="R119" i="1"/>
  <c r="S119" i="1"/>
  <c r="U119" i="1"/>
  <c r="V119" i="1"/>
  <c r="AZ119" i="1" s="1"/>
  <c r="BC119" i="1" s="1"/>
  <c r="X119" i="1"/>
  <c r="Y119" i="1"/>
  <c r="AA119" i="1"/>
  <c r="AB119" i="1"/>
  <c r="AD119" i="1"/>
  <c r="AE119" i="1"/>
  <c r="AG119" i="1"/>
  <c r="AH119" i="1"/>
  <c r="AJ119" i="1"/>
  <c r="AK119" i="1"/>
  <c r="AM119" i="1"/>
  <c r="AN119" i="1"/>
  <c r="AP119" i="1"/>
  <c r="AQ119" i="1"/>
  <c r="AS119" i="1"/>
  <c r="AT119" i="1"/>
  <c r="AV119" i="1"/>
  <c r="AW119" i="1"/>
  <c r="AX119" i="1"/>
  <c r="BA119" i="1" s="1"/>
  <c r="BE119" i="1"/>
  <c r="BF119" i="1" s="1"/>
  <c r="I120" i="1"/>
  <c r="BA120" i="1" s="1"/>
  <c r="K120" i="1"/>
  <c r="M120" i="1"/>
  <c r="O120" i="1"/>
  <c r="P120" i="1"/>
  <c r="R120" i="1"/>
  <c r="S120" i="1"/>
  <c r="U120" i="1"/>
  <c r="V120" i="1"/>
  <c r="X120" i="1"/>
  <c r="Y120" i="1"/>
  <c r="AA120" i="1"/>
  <c r="AB120" i="1"/>
  <c r="AD120" i="1"/>
  <c r="AE120" i="1"/>
  <c r="AG120" i="1"/>
  <c r="AH120" i="1"/>
  <c r="AJ120" i="1"/>
  <c r="AK120" i="1"/>
  <c r="AM120" i="1"/>
  <c r="AN120" i="1"/>
  <c r="AP120" i="1"/>
  <c r="AQ120" i="1"/>
  <c r="AS120" i="1"/>
  <c r="AT120" i="1"/>
  <c r="AV120" i="1"/>
  <c r="AW120" i="1"/>
  <c r="AX120" i="1"/>
  <c r="BE120" i="1"/>
  <c r="BF120" i="1" s="1"/>
  <c r="I121" i="1"/>
  <c r="K121" i="1"/>
  <c r="O121" i="1"/>
  <c r="P121" i="1"/>
  <c r="R121" i="1"/>
  <c r="S121" i="1"/>
  <c r="U121" i="1"/>
  <c r="V121" i="1"/>
  <c r="X121" i="1"/>
  <c r="Y121" i="1"/>
  <c r="AA121" i="1"/>
  <c r="AB121" i="1"/>
  <c r="AD121" i="1"/>
  <c r="AE121" i="1"/>
  <c r="AG121" i="1"/>
  <c r="AH121" i="1"/>
  <c r="AJ121" i="1"/>
  <c r="AK121" i="1"/>
  <c r="AM121" i="1"/>
  <c r="AN121" i="1"/>
  <c r="AP121" i="1"/>
  <c r="AQ121" i="1"/>
  <c r="AS121" i="1"/>
  <c r="AT121" i="1"/>
  <c r="AV121" i="1"/>
  <c r="AW121" i="1"/>
  <c r="AX121" i="1"/>
  <c r="BE121" i="1"/>
  <c r="BF121" i="1" s="1"/>
  <c r="I122" i="1"/>
  <c r="K122" i="1"/>
  <c r="M122" i="1"/>
  <c r="O122" i="1"/>
  <c r="P122" i="1"/>
  <c r="R122" i="1"/>
  <c r="S122" i="1"/>
  <c r="U122" i="1"/>
  <c r="V122" i="1"/>
  <c r="X122" i="1"/>
  <c r="Y122" i="1"/>
  <c r="AA122" i="1"/>
  <c r="AB122" i="1"/>
  <c r="AD122" i="1"/>
  <c r="AE122" i="1"/>
  <c r="AG122" i="1"/>
  <c r="AH122" i="1"/>
  <c r="AJ122" i="1"/>
  <c r="AK122" i="1"/>
  <c r="AM122" i="1"/>
  <c r="AN122" i="1"/>
  <c r="AP122" i="1"/>
  <c r="AQ122" i="1"/>
  <c r="AS122" i="1"/>
  <c r="AT122" i="1"/>
  <c r="AV122" i="1"/>
  <c r="AW122" i="1"/>
  <c r="AX122" i="1"/>
  <c r="BA122" i="1" s="1"/>
  <c r="BE122" i="1"/>
  <c r="BF122" i="1"/>
  <c r="I123" i="1"/>
  <c r="K123" i="1"/>
  <c r="M123" i="1"/>
  <c r="O123" i="1"/>
  <c r="P123" i="1"/>
  <c r="R123" i="1"/>
  <c r="S123" i="1"/>
  <c r="U123" i="1"/>
  <c r="V123" i="1"/>
  <c r="X123" i="1"/>
  <c r="Y123" i="1"/>
  <c r="AA123" i="1"/>
  <c r="AB123" i="1"/>
  <c r="AD123" i="1"/>
  <c r="AE123" i="1"/>
  <c r="AG123" i="1"/>
  <c r="AH123" i="1"/>
  <c r="AJ123" i="1"/>
  <c r="AK123" i="1"/>
  <c r="AM123" i="1"/>
  <c r="AN123" i="1"/>
  <c r="AP123" i="1"/>
  <c r="AQ123" i="1"/>
  <c r="AS123" i="1"/>
  <c r="AT123" i="1"/>
  <c r="AV123" i="1"/>
  <c r="AW123" i="1"/>
  <c r="AX123" i="1"/>
  <c r="BA123" i="1"/>
  <c r="BE123" i="1"/>
  <c r="BF123" i="1"/>
  <c r="I124" i="1"/>
  <c r="K124" i="1"/>
  <c r="M124" i="1"/>
  <c r="O124" i="1"/>
  <c r="P124" i="1"/>
  <c r="R124" i="1"/>
  <c r="S124" i="1"/>
  <c r="U124" i="1"/>
  <c r="V124" i="1"/>
  <c r="X124" i="1"/>
  <c r="Y124" i="1"/>
  <c r="AA124" i="1"/>
  <c r="AB124" i="1"/>
  <c r="AD124" i="1"/>
  <c r="AE124" i="1"/>
  <c r="AG124" i="1"/>
  <c r="AH124" i="1"/>
  <c r="AJ124" i="1"/>
  <c r="AK124" i="1"/>
  <c r="AM124" i="1"/>
  <c r="AN124" i="1"/>
  <c r="AP124" i="1"/>
  <c r="AQ124" i="1"/>
  <c r="AS124" i="1"/>
  <c r="AT124" i="1"/>
  <c r="AV124" i="1"/>
  <c r="AW124" i="1"/>
  <c r="AX124" i="1"/>
  <c r="BE124" i="1"/>
  <c r="BF124" i="1"/>
  <c r="I125" i="1"/>
  <c r="K125" i="1"/>
  <c r="M125" i="1"/>
  <c r="O125" i="1"/>
  <c r="P125" i="1"/>
  <c r="R125" i="1"/>
  <c r="S125" i="1"/>
  <c r="U125" i="1"/>
  <c r="V125" i="1"/>
  <c r="X125" i="1"/>
  <c r="Y125" i="1"/>
  <c r="AA125" i="1"/>
  <c r="AB125" i="1"/>
  <c r="AD125" i="1"/>
  <c r="AE125" i="1"/>
  <c r="AG125" i="1"/>
  <c r="AH125" i="1"/>
  <c r="AJ125" i="1"/>
  <c r="AK125" i="1"/>
  <c r="AM125" i="1"/>
  <c r="AN125" i="1"/>
  <c r="AP125" i="1"/>
  <c r="AQ125" i="1"/>
  <c r="AS125" i="1"/>
  <c r="AT125" i="1"/>
  <c r="AV125" i="1"/>
  <c r="AW125" i="1"/>
  <c r="AX125" i="1"/>
  <c r="BE125" i="1"/>
  <c r="BF125" i="1" s="1"/>
  <c r="I126" i="1"/>
  <c r="K126" i="1"/>
  <c r="O126" i="1"/>
  <c r="P126" i="1"/>
  <c r="R126" i="1"/>
  <c r="S126" i="1"/>
  <c r="U126" i="1"/>
  <c r="V126" i="1"/>
  <c r="X126" i="1"/>
  <c r="Y126" i="1"/>
  <c r="AA126" i="1"/>
  <c r="AB126" i="1"/>
  <c r="AD126" i="1"/>
  <c r="AE126" i="1"/>
  <c r="AG126" i="1"/>
  <c r="AH126" i="1"/>
  <c r="AJ126" i="1"/>
  <c r="AK126" i="1"/>
  <c r="AM126" i="1"/>
  <c r="AN126" i="1"/>
  <c r="AP126" i="1"/>
  <c r="AQ126" i="1"/>
  <c r="AS126" i="1"/>
  <c r="AT126" i="1"/>
  <c r="AV126" i="1"/>
  <c r="AW126" i="1"/>
  <c r="AX126" i="1"/>
  <c r="BE126" i="1"/>
  <c r="BF126" i="1" s="1"/>
  <c r="I127" i="1"/>
  <c r="K127" i="1"/>
  <c r="M127" i="1"/>
  <c r="O127" i="1"/>
  <c r="P127" i="1"/>
  <c r="R127" i="1"/>
  <c r="S127" i="1"/>
  <c r="U127" i="1"/>
  <c r="V127" i="1"/>
  <c r="X127" i="1"/>
  <c r="Y127" i="1"/>
  <c r="AA127" i="1"/>
  <c r="AB127" i="1"/>
  <c r="AD127" i="1"/>
  <c r="AE127" i="1"/>
  <c r="AG127" i="1"/>
  <c r="AH127" i="1"/>
  <c r="AJ127" i="1"/>
  <c r="AK127" i="1"/>
  <c r="AM127" i="1"/>
  <c r="AN127" i="1"/>
  <c r="AP127" i="1"/>
  <c r="AQ127" i="1"/>
  <c r="AS127" i="1"/>
  <c r="AT127" i="1"/>
  <c r="AV127" i="1"/>
  <c r="AW127" i="1"/>
  <c r="AX127" i="1"/>
  <c r="BA127" i="1" s="1"/>
  <c r="BE127" i="1"/>
  <c r="BF127" i="1"/>
  <c r="I128" i="1"/>
  <c r="BA128" i="1" s="1"/>
  <c r="K128" i="1"/>
  <c r="M128" i="1"/>
  <c r="O128" i="1"/>
  <c r="P128" i="1"/>
  <c r="R128" i="1"/>
  <c r="S128" i="1"/>
  <c r="U128" i="1"/>
  <c r="V128" i="1"/>
  <c r="X128" i="1"/>
  <c r="Y128" i="1"/>
  <c r="AA128" i="1"/>
  <c r="AB128" i="1"/>
  <c r="AD128" i="1"/>
  <c r="AE128" i="1"/>
  <c r="AG128" i="1"/>
  <c r="AH128" i="1"/>
  <c r="AJ128" i="1"/>
  <c r="AK128" i="1"/>
  <c r="AM128" i="1"/>
  <c r="AN128" i="1"/>
  <c r="AP128" i="1"/>
  <c r="AQ128" i="1"/>
  <c r="AS128" i="1"/>
  <c r="AT128" i="1"/>
  <c r="AV128" i="1"/>
  <c r="AW128" i="1"/>
  <c r="AX128" i="1"/>
  <c r="BE128" i="1"/>
  <c r="BF128" i="1"/>
  <c r="I129" i="1"/>
  <c r="K129" i="1"/>
  <c r="M129" i="1"/>
  <c r="O129" i="1"/>
  <c r="P129" i="1"/>
  <c r="R129" i="1"/>
  <c r="S129" i="1"/>
  <c r="U129" i="1"/>
  <c r="V129" i="1"/>
  <c r="X129" i="1"/>
  <c r="Y129" i="1"/>
  <c r="AA129" i="1"/>
  <c r="AB129" i="1"/>
  <c r="AD129" i="1"/>
  <c r="AE129" i="1"/>
  <c r="AG129" i="1"/>
  <c r="AH129" i="1"/>
  <c r="AJ129" i="1"/>
  <c r="AK129" i="1"/>
  <c r="AM129" i="1"/>
  <c r="AN129" i="1"/>
  <c r="AP129" i="1"/>
  <c r="AQ129" i="1"/>
  <c r="AS129" i="1"/>
  <c r="AT129" i="1"/>
  <c r="AV129" i="1"/>
  <c r="AW129" i="1"/>
  <c r="AX129" i="1"/>
  <c r="BE129" i="1"/>
  <c r="BF129" i="1" s="1"/>
  <c r="I130" i="1"/>
  <c r="BA130" i="1" s="1"/>
  <c r="K130" i="1"/>
  <c r="M130" i="1"/>
  <c r="O130" i="1"/>
  <c r="P130" i="1"/>
  <c r="R130" i="1"/>
  <c r="S130" i="1"/>
  <c r="U130" i="1"/>
  <c r="V130" i="1"/>
  <c r="X130" i="1"/>
  <c r="Y130" i="1"/>
  <c r="AA130" i="1"/>
  <c r="AB130" i="1"/>
  <c r="AD130" i="1"/>
  <c r="AE130" i="1"/>
  <c r="AG130" i="1"/>
  <c r="AH130" i="1"/>
  <c r="AJ130" i="1"/>
  <c r="AK130" i="1"/>
  <c r="AM130" i="1"/>
  <c r="AN130" i="1"/>
  <c r="AP130" i="1"/>
  <c r="AQ130" i="1"/>
  <c r="AS130" i="1"/>
  <c r="AT130" i="1"/>
  <c r="AV130" i="1"/>
  <c r="AW130" i="1"/>
  <c r="AX130" i="1"/>
  <c r="BE130" i="1"/>
  <c r="I131" i="1"/>
  <c r="K131" i="1"/>
  <c r="M131" i="1"/>
  <c r="O131" i="1"/>
  <c r="P131" i="1"/>
  <c r="R131" i="1"/>
  <c r="S131" i="1"/>
  <c r="U131" i="1"/>
  <c r="V131" i="1"/>
  <c r="X131" i="1"/>
  <c r="Y131" i="1"/>
  <c r="AA131" i="1"/>
  <c r="AB131" i="1"/>
  <c r="AD131" i="1"/>
  <c r="AE131" i="1"/>
  <c r="AG131" i="1"/>
  <c r="AH131" i="1"/>
  <c r="AJ131" i="1"/>
  <c r="AK131" i="1"/>
  <c r="AM131" i="1"/>
  <c r="AN131" i="1"/>
  <c r="AP131" i="1"/>
  <c r="AQ131" i="1"/>
  <c r="AS131" i="1"/>
  <c r="AT131" i="1"/>
  <c r="AV131" i="1"/>
  <c r="AW131" i="1"/>
  <c r="AX131" i="1"/>
  <c r="BA131" i="1"/>
  <c r="BE131" i="1"/>
  <c r="BF131" i="1"/>
  <c r="I132" i="1"/>
  <c r="K132" i="1"/>
  <c r="O132" i="1"/>
  <c r="P132" i="1"/>
  <c r="R132" i="1"/>
  <c r="S132" i="1"/>
  <c r="U132" i="1"/>
  <c r="V132" i="1"/>
  <c r="X132" i="1"/>
  <c r="Y132" i="1"/>
  <c r="AA132" i="1"/>
  <c r="AB132" i="1"/>
  <c r="AD132" i="1"/>
  <c r="AE132" i="1"/>
  <c r="AG132" i="1"/>
  <c r="AH132" i="1"/>
  <c r="AJ132" i="1"/>
  <c r="AK132" i="1"/>
  <c r="AM132" i="1"/>
  <c r="AN132" i="1"/>
  <c r="AP132" i="1"/>
  <c r="AQ132" i="1"/>
  <c r="AS132" i="1"/>
  <c r="AT132" i="1"/>
  <c r="AV132" i="1"/>
  <c r="AW132" i="1"/>
  <c r="AX132" i="1"/>
  <c r="BE132" i="1"/>
  <c r="BF132" i="1"/>
  <c r="I133" i="1"/>
  <c r="K133" i="1"/>
  <c r="O133" i="1"/>
  <c r="P133" i="1"/>
  <c r="R133" i="1"/>
  <c r="S133" i="1"/>
  <c r="U133" i="1"/>
  <c r="V133" i="1"/>
  <c r="X133" i="1"/>
  <c r="Y133" i="1"/>
  <c r="AA133" i="1"/>
  <c r="AB133" i="1"/>
  <c r="AD133" i="1"/>
  <c r="AE133" i="1"/>
  <c r="AG133" i="1"/>
  <c r="AH133" i="1"/>
  <c r="AJ133" i="1"/>
  <c r="AK133" i="1"/>
  <c r="AM133" i="1"/>
  <c r="AN133" i="1"/>
  <c r="AP133" i="1"/>
  <c r="AQ133" i="1"/>
  <c r="AS133" i="1"/>
  <c r="AT133" i="1"/>
  <c r="AV133" i="1"/>
  <c r="AW133" i="1"/>
  <c r="AX133" i="1"/>
  <c r="BE133" i="1"/>
  <c r="BF133" i="1" s="1"/>
  <c r="I134" i="1"/>
  <c r="M134" i="1" s="1"/>
  <c r="K134" i="1"/>
  <c r="O134" i="1"/>
  <c r="P134" i="1"/>
  <c r="R134" i="1"/>
  <c r="S134" i="1"/>
  <c r="U134" i="1"/>
  <c r="V134" i="1"/>
  <c r="X134" i="1"/>
  <c r="Y134" i="1"/>
  <c r="AA134" i="1"/>
  <c r="AB134" i="1"/>
  <c r="AD134" i="1"/>
  <c r="AE134" i="1"/>
  <c r="AG134" i="1"/>
  <c r="AH134" i="1"/>
  <c r="AJ134" i="1"/>
  <c r="AK134" i="1"/>
  <c r="AM134" i="1"/>
  <c r="AN134" i="1"/>
  <c r="AP134" i="1"/>
  <c r="AQ134" i="1"/>
  <c r="AS134" i="1"/>
  <c r="AT134" i="1"/>
  <c r="AV134" i="1"/>
  <c r="AW134" i="1"/>
  <c r="AX134" i="1"/>
  <c r="BA134" i="1" s="1"/>
  <c r="BE134" i="1"/>
  <c r="BF134" i="1"/>
  <c r="I135" i="1"/>
  <c r="K135" i="1"/>
  <c r="M135" i="1"/>
  <c r="O135" i="1"/>
  <c r="P135" i="1"/>
  <c r="R135" i="1"/>
  <c r="S135" i="1"/>
  <c r="U135" i="1"/>
  <c r="V135" i="1"/>
  <c r="X135" i="1"/>
  <c r="Y135" i="1"/>
  <c r="AA135" i="1"/>
  <c r="AB135" i="1"/>
  <c r="AD135" i="1"/>
  <c r="AE135" i="1"/>
  <c r="AG135" i="1"/>
  <c r="AH135" i="1"/>
  <c r="AJ135" i="1"/>
  <c r="AK135" i="1"/>
  <c r="AM135" i="1"/>
  <c r="AN135" i="1"/>
  <c r="AP135" i="1"/>
  <c r="AQ135" i="1"/>
  <c r="AS135" i="1"/>
  <c r="AT135" i="1"/>
  <c r="AV135" i="1"/>
  <c r="AW135" i="1"/>
  <c r="AX135" i="1"/>
  <c r="BA135" i="1" s="1"/>
  <c r="BE135" i="1"/>
  <c r="BF135" i="1" s="1"/>
  <c r="I136" i="1"/>
  <c r="K136" i="1"/>
  <c r="M136" i="1"/>
  <c r="O136" i="1"/>
  <c r="P136" i="1"/>
  <c r="R136" i="1"/>
  <c r="S136" i="1"/>
  <c r="U136" i="1"/>
  <c r="V136" i="1"/>
  <c r="X136" i="1"/>
  <c r="Y136" i="1"/>
  <c r="AA136" i="1"/>
  <c r="AB136" i="1"/>
  <c r="AD136" i="1"/>
  <c r="AE136" i="1"/>
  <c r="AG136" i="1"/>
  <c r="AH136" i="1"/>
  <c r="AJ136" i="1"/>
  <c r="AK136" i="1"/>
  <c r="AM136" i="1"/>
  <c r="AN136" i="1"/>
  <c r="AP136" i="1"/>
  <c r="AQ136" i="1"/>
  <c r="AS136" i="1"/>
  <c r="AT136" i="1"/>
  <c r="AV136" i="1"/>
  <c r="AW136" i="1"/>
  <c r="AX136" i="1"/>
  <c r="BE136" i="1"/>
  <c r="BF136" i="1" s="1"/>
  <c r="I137" i="1"/>
  <c r="M137" i="1" s="1"/>
  <c r="K137" i="1"/>
  <c r="O137" i="1"/>
  <c r="P137" i="1"/>
  <c r="R137" i="1"/>
  <c r="S137" i="1"/>
  <c r="U137" i="1"/>
  <c r="V137" i="1"/>
  <c r="X137" i="1"/>
  <c r="Y137" i="1"/>
  <c r="AA137" i="1"/>
  <c r="AB137" i="1"/>
  <c r="AD137" i="1"/>
  <c r="AE137" i="1"/>
  <c r="AG137" i="1"/>
  <c r="AH137" i="1"/>
  <c r="AJ137" i="1"/>
  <c r="AK137" i="1"/>
  <c r="AM137" i="1"/>
  <c r="AN137" i="1"/>
  <c r="AP137" i="1"/>
  <c r="AQ137" i="1"/>
  <c r="AS137" i="1"/>
  <c r="AT137" i="1"/>
  <c r="AV137" i="1"/>
  <c r="AW137" i="1"/>
  <c r="AX137" i="1"/>
  <c r="BE137" i="1"/>
  <c r="BF137" i="1"/>
  <c r="I138" i="1"/>
  <c r="K138" i="1"/>
  <c r="M138" i="1"/>
  <c r="O138" i="1"/>
  <c r="P138" i="1"/>
  <c r="R138" i="1"/>
  <c r="S138" i="1"/>
  <c r="U138" i="1"/>
  <c r="V138" i="1"/>
  <c r="X138" i="1"/>
  <c r="Y138" i="1"/>
  <c r="AA138" i="1"/>
  <c r="AB138" i="1"/>
  <c r="AD138" i="1"/>
  <c r="AE138" i="1"/>
  <c r="AG138" i="1"/>
  <c r="AH138" i="1"/>
  <c r="AJ138" i="1"/>
  <c r="AK138" i="1"/>
  <c r="AM138" i="1"/>
  <c r="AN138" i="1"/>
  <c r="AP138" i="1"/>
  <c r="AQ138" i="1"/>
  <c r="AS138" i="1"/>
  <c r="AT138" i="1"/>
  <c r="AV138" i="1"/>
  <c r="AW138" i="1"/>
  <c r="AX138" i="1"/>
  <c r="BE138" i="1"/>
  <c r="BF138" i="1"/>
  <c r="I139" i="1"/>
  <c r="M139" i="1" s="1"/>
  <c r="K139" i="1"/>
  <c r="O139" i="1"/>
  <c r="P139" i="1"/>
  <c r="R139" i="1"/>
  <c r="S139" i="1"/>
  <c r="U139" i="1"/>
  <c r="V139" i="1"/>
  <c r="X139" i="1"/>
  <c r="Y139" i="1"/>
  <c r="AA139" i="1"/>
  <c r="AB139" i="1"/>
  <c r="AD139" i="1"/>
  <c r="AE139" i="1"/>
  <c r="AG139" i="1"/>
  <c r="AH139" i="1"/>
  <c r="AJ139" i="1"/>
  <c r="AK139" i="1"/>
  <c r="AM139" i="1"/>
  <c r="AN139" i="1"/>
  <c r="AP139" i="1"/>
  <c r="AQ139" i="1"/>
  <c r="AS139" i="1"/>
  <c r="AT139" i="1"/>
  <c r="AV139" i="1"/>
  <c r="AW139" i="1"/>
  <c r="AX139" i="1"/>
  <c r="BA139" i="1" s="1"/>
  <c r="BE139" i="1"/>
  <c r="BF139" i="1" s="1"/>
  <c r="I140" i="1"/>
  <c r="K140" i="1"/>
  <c r="M140" i="1"/>
  <c r="O140" i="1"/>
  <c r="P140" i="1"/>
  <c r="R140" i="1"/>
  <c r="S140" i="1"/>
  <c r="U140" i="1"/>
  <c r="V140" i="1"/>
  <c r="X140" i="1"/>
  <c r="Y140" i="1"/>
  <c r="AA140" i="1"/>
  <c r="AB140" i="1"/>
  <c r="AD140" i="1"/>
  <c r="AE140" i="1"/>
  <c r="AG140" i="1"/>
  <c r="AH140" i="1"/>
  <c r="AJ140" i="1"/>
  <c r="AK140" i="1"/>
  <c r="AM140" i="1"/>
  <c r="AN140" i="1"/>
  <c r="AP140" i="1"/>
  <c r="AQ140" i="1"/>
  <c r="AS140" i="1"/>
  <c r="AT140" i="1"/>
  <c r="AV140" i="1"/>
  <c r="AW140" i="1"/>
  <c r="AX140" i="1"/>
  <c r="BA140" i="1"/>
  <c r="BE140" i="1"/>
  <c r="BF140" i="1" s="1"/>
  <c r="I141" i="1"/>
  <c r="K141" i="1"/>
  <c r="O141" i="1"/>
  <c r="P141" i="1"/>
  <c r="R141" i="1"/>
  <c r="S141" i="1"/>
  <c r="U141" i="1"/>
  <c r="V141" i="1"/>
  <c r="X141" i="1"/>
  <c r="Y141" i="1"/>
  <c r="AA141" i="1"/>
  <c r="AB141" i="1"/>
  <c r="AD141" i="1"/>
  <c r="AE141" i="1"/>
  <c r="AG141" i="1"/>
  <c r="AH141" i="1"/>
  <c r="AJ141" i="1"/>
  <c r="AK141" i="1"/>
  <c r="AM141" i="1"/>
  <c r="AN141" i="1"/>
  <c r="AP141" i="1"/>
  <c r="AQ141" i="1"/>
  <c r="AS141" i="1"/>
  <c r="AT141" i="1"/>
  <c r="AV141" i="1"/>
  <c r="AW141" i="1"/>
  <c r="AX141" i="1"/>
  <c r="BE141" i="1"/>
  <c r="BF141" i="1" s="1"/>
  <c r="I142" i="1"/>
  <c r="M142" i="1" s="1"/>
  <c r="K142" i="1"/>
  <c r="O142" i="1"/>
  <c r="P142" i="1"/>
  <c r="R142" i="1"/>
  <c r="S142" i="1"/>
  <c r="U142" i="1"/>
  <c r="V142" i="1"/>
  <c r="X142" i="1"/>
  <c r="Y142" i="1"/>
  <c r="AA142" i="1"/>
  <c r="AB142" i="1"/>
  <c r="AD142" i="1"/>
  <c r="AE142" i="1"/>
  <c r="AG142" i="1"/>
  <c r="AH142" i="1"/>
  <c r="AJ142" i="1"/>
  <c r="AK142" i="1"/>
  <c r="AM142" i="1"/>
  <c r="AN142" i="1"/>
  <c r="AP142" i="1"/>
  <c r="AQ142" i="1"/>
  <c r="AS142" i="1"/>
  <c r="AT142" i="1"/>
  <c r="AV142" i="1"/>
  <c r="AW142" i="1"/>
  <c r="AX142" i="1"/>
  <c r="BE142" i="1"/>
  <c r="BF142" i="1"/>
  <c r="I143" i="1"/>
  <c r="BA143" i="1" s="1"/>
  <c r="K143" i="1"/>
  <c r="M143" i="1"/>
  <c r="O143" i="1"/>
  <c r="P143" i="1"/>
  <c r="R143" i="1"/>
  <c r="S143" i="1"/>
  <c r="U143" i="1"/>
  <c r="V143" i="1"/>
  <c r="X143" i="1"/>
  <c r="Y143" i="1"/>
  <c r="AA143" i="1"/>
  <c r="AB143" i="1"/>
  <c r="AD143" i="1"/>
  <c r="AE143" i="1"/>
  <c r="AG143" i="1"/>
  <c r="AH143" i="1"/>
  <c r="AJ143" i="1"/>
  <c r="AK143" i="1"/>
  <c r="AM143" i="1"/>
  <c r="AN143" i="1"/>
  <c r="AP143" i="1"/>
  <c r="AQ143" i="1"/>
  <c r="AS143" i="1"/>
  <c r="AT143" i="1"/>
  <c r="AV143" i="1"/>
  <c r="AW143" i="1"/>
  <c r="AX143" i="1"/>
  <c r="BE143" i="1"/>
  <c r="I144" i="1"/>
  <c r="K144" i="1"/>
  <c r="O144" i="1"/>
  <c r="P144" i="1"/>
  <c r="R144" i="1"/>
  <c r="S144" i="1"/>
  <c r="U144" i="1"/>
  <c r="V144" i="1"/>
  <c r="X144" i="1"/>
  <c r="Y144" i="1"/>
  <c r="AA144" i="1"/>
  <c r="AB144" i="1"/>
  <c r="AD144" i="1"/>
  <c r="AE144" i="1"/>
  <c r="AG144" i="1"/>
  <c r="AH144" i="1"/>
  <c r="AJ144" i="1"/>
  <c r="AK144" i="1"/>
  <c r="AM144" i="1"/>
  <c r="AN144" i="1"/>
  <c r="AP144" i="1"/>
  <c r="AQ144" i="1"/>
  <c r="AS144" i="1"/>
  <c r="AT144" i="1"/>
  <c r="AV144" i="1"/>
  <c r="AW144" i="1"/>
  <c r="AX144" i="1"/>
  <c r="BE144" i="1"/>
  <c r="BF144" i="1"/>
  <c r="I145" i="1"/>
  <c r="K145" i="1"/>
  <c r="M145" i="1"/>
  <c r="O145" i="1"/>
  <c r="P145" i="1"/>
  <c r="R145" i="1"/>
  <c r="S145" i="1"/>
  <c r="U145" i="1"/>
  <c r="V145" i="1"/>
  <c r="X145" i="1"/>
  <c r="Y145" i="1"/>
  <c r="AZ145" i="1" s="1"/>
  <c r="BC145" i="1" s="1"/>
  <c r="AA145" i="1"/>
  <c r="AB145" i="1"/>
  <c r="AD145" i="1"/>
  <c r="AE145" i="1"/>
  <c r="AG145" i="1"/>
  <c r="AH145" i="1"/>
  <c r="AJ145" i="1"/>
  <c r="AK145" i="1"/>
  <c r="AM145" i="1"/>
  <c r="AN145" i="1"/>
  <c r="AP145" i="1"/>
  <c r="AQ145" i="1"/>
  <c r="AS145" i="1"/>
  <c r="AT145" i="1"/>
  <c r="AV145" i="1"/>
  <c r="AW145" i="1"/>
  <c r="AX145" i="1"/>
  <c r="BE145" i="1"/>
  <c r="BF145" i="1" s="1"/>
  <c r="I146" i="1"/>
  <c r="K146" i="1"/>
  <c r="O146" i="1"/>
  <c r="P146" i="1"/>
  <c r="R146" i="1"/>
  <c r="S146" i="1"/>
  <c r="U146" i="1"/>
  <c r="V146" i="1"/>
  <c r="X146" i="1"/>
  <c r="Y146" i="1"/>
  <c r="AA146" i="1"/>
  <c r="AB146" i="1"/>
  <c r="AD146" i="1"/>
  <c r="AE146" i="1"/>
  <c r="AG146" i="1"/>
  <c r="AH146" i="1"/>
  <c r="AJ146" i="1"/>
  <c r="AK146" i="1"/>
  <c r="AM146" i="1"/>
  <c r="AN146" i="1"/>
  <c r="AP146" i="1"/>
  <c r="AQ146" i="1"/>
  <c r="AS146" i="1"/>
  <c r="AT146" i="1"/>
  <c r="AV146" i="1"/>
  <c r="AW146" i="1"/>
  <c r="AX146" i="1"/>
  <c r="BE146" i="1"/>
  <c r="I147" i="1"/>
  <c r="K147" i="1"/>
  <c r="M147" i="1"/>
  <c r="O147" i="1"/>
  <c r="P147" i="1"/>
  <c r="R147" i="1"/>
  <c r="S147" i="1"/>
  <c r="U147" i="1"/>
  <c r="V147" i="1"/>
  <c r="X147" i="1"/>
  <c r="Y147" i="1"/>
  <c r="AA147" i="1"/>
  <c r="AB147" i="1"/>
  <c r="AD147" i="1"/>
  <c r="AE147" i="1"/>
  <c r="AG147" i="1"/>
  <c r="AH147" i="1"/>
  <c r="AJ147" i="1"/>
  <c r="AK147" i="1"/>
  <c r="AM147" i="1"/>
  <c r="AN147" i="1"/>
  <c r="AP147" i="1"/>
  <c r="AQ147" i="1"/>
  <c r="AS147" i="1"/>
  <c r="AT147" i="1"/>
  <c r="AV147" i="1"/>
  <c r="AW147" i="1"/>
  <c r="AX147" i="1"/>
  <c r="BA147" i="1"/>
  <c r="BE147" i="1"/>
  <c r="I148" i="1"/>
  <c r="K148" i="1"/>
  <c r="O148" i="1"/>
  <c r="P148" i="1"/>
  <c r="R148" i="1"/>
  <c r="S148" i="1"/>
  <c r="U148" i="1"/>
  <c r="V148" i="1"/>
  <c r="X148" i="1"/>
  <c r="Y148" i="1"/>
  <c r="AA148" i="1"/>
  <c r="AB148" i="1"/>
  <c r="AD148" i="1"/>
  <c r="AE148" i="1"/>
  <c r="AG148" i="1"/>
  <c r="AH148" i="1"/>
  <c r="AJ148" i="1"/>
  <c r="AK148" i="1"/>
  <c r="AM148" i="1"/>
  <c r="AN148" i="1"/>
  <c r="AP148" i="1"/>
  <c r="AQ148" i="1"/>
  <c r="AS148" i="1"/>
  <c r="AT148" i="1"/>
  <c r="AV148" i="1"/>
  <c r="AW148" i="1"/>
  <c r="AX148" i="1"/>
  <c r="BE148" i="1"/>
  <c r="BF148" i="1" s="1"/>
  <c r="I149" i="1"/>
  <c r="K149" i="1"/>
  <c r="M149" i="1"/>
  <c r="O149" i="1"/>
  <c r="P149" i="1"/>
  <c r="R149" i="1"/>
  <c r="S149" i="1"/>
  <c r="U149" i="1"/>
  <c r="V149" i="1"/>
  <c r="X149" i="1"/>
  <c r="Y149" i="1"/>
  <c r="AA149" i="1"/>
  <c r="AB149" i="1"/>
  <c r="AD149" i="1"/>
  <c r="AE149" i="1"/>
  <c r="AG149" i="1"/>
  <c r="AH149" i="1"/>
  <c r="AJ149" i="1"/>
  <c r="AK149" i="1"/>
  <c r="AM149" i="1"/>
  <c r="AN149" i="1"/>
  <c r="AP149" i="1"/>
  <c r="AQ149" i="1"/>
  <c r="AS149" i="1"/>
  <c r="AT149" i="1"/>
  <c r="AV149" i="1"/>
  <c r="AW149" i="1"/>
  <c r="AX149" i="1"/>
  <c r="BE149" i="1"/>
  <c r="BF149" i="1"/>
  <c r="I150" i="1"/>
  <c r="K150" i="1"/>
  <c r="O150" i="1"/>
  <c r="P150" i="1"/>
  <c r="R150" i="1"/>
  <c r="S150" i="1"/>
  <c r="U150" i="1"/>
  <c r="V150" i="1"/>
  <c r="X150" i="1"/>
  <c r="Y150" i="1"/>
  <c r="AA150" i="1"/>
  <c r="AB150" i="1"/>
  <c r="AD150" i="1"/>
  <c r="AE150" i="1"/>
  <c r="AG150" i="1"/>
  <c r="AH150" i="1"/>
  <c r="AJ150" i="1"/>
  <c r="AK150" i="1"/>
  <c r="AM150" i="1"/>
  <c r="AN150" i="1"/>
  <c r="AP150" i="1"/>
  <c r="AQ150" i="1"/>
  <c r="AS150" i="1"/>
  <c r="AT150" i="1"/>
  <c r="AV150" i="1"/>
  <c r="AW150" i="1"/>
  <c r="AX150" i="1"/>
  <c r="BE150" i="1"/>
  <c r="I151" i="1"/>
  <c r="BA151" i="1" s="1"/>
  <c r="K151" i="1"/>
  <c r="M151" i="1"/>
  <c r="O151" i="1"/>
  <c r="P151" i="1"/>
  <c r="R151" i="1"/>
  <c r="S151" i="1"/>
  <c r="U151" i="1"/>
  <c r="V151" i="1"/>
  <c r="X151" i="1"/>
  <c r="Y151" i="1"/>
  <c r="AA151" i="1"/>
  <c r="AB151" i="1"/>
  <c r="AD151" i="1"/>
  <c r="AE151" i="1"/>
  <c r="AG151" i="1"/>
  <c r="AH151" i="1"/>
  <c r="AJ151" i="1"/>
  <c r="AK151" i="1"/>
  <c r="AM151" i="1"/>
  <c r="AN151" i="1"/>
  <c r="AP151" i="1"/>
  <c r="AQ151" i="1"/>
  <c r="AS151" i="1"/>
  <c r="AT151" i="1"/>
  <c r="AV151" i="1"/>
  <c r="AW151" i="1"/>
  <c r="AX151" i="1"/>
  <c r="BE151" i="1"/>
  <c r="BF151" i="1" s="1"/>
  <c r="BF150" i="1" s="1"/>
  <c r="I152" i="1"/>
  <c r="K152" i="1"/>
  <c r="M152" i="1"/>
  <c r="O152" i="1"/>
  <c r="P152" i="1"/>
  <c r="R152" i="1"/>
  <c r="S152" i="1"/>
  <c r="U152" i="1"/>
  <c r="V152" i="1"/>
  <c r="X152" i="1"/>
  <c r="Y152" i="1"/>
  <c r="AA152" i="1"/>
  <c r="AB152" i="1"/>
  <c r="AD152" i="1"/>
  <c r="AE152" i="1"/>
  <c r="AG152" i="1"/>
  <c r="AH152" i="1"/>
  <c r="AJ152" i="1"/>
  <c r="AK152" i="1"/>
  <c r="AM152" i="1"/>
  <c r="AN152" i="1"/>
  <c r="AP152" i="1"/>
  <c r="AQ152" i="1"/>
  <c r="AS152" i="1"/>
  <c r="AT152" i="1"/>
  <c r="AV152" i="1"/>
  <c r="AW152" i="1"/>
  <c r="AX152" i="1"/>
  <c r="BE152" i="1"/>
  <c r="I153" i="1"/>
  <c r="K153" i="1"/>
  <c r="M153" i="1"/>
  <c r="O153" i="1"/>
  <c r="P153" i="1"/>
  <c r="R153" i="1"/>
  <c r="S153" i="1"/>
  <c r="U153" i="1"/>
  <c r="V153" i="1"/>
  <c r="X153" i="1"/>
  <c r="Y153" i="1"/>
  <c r="AA153" i="1"/>
  <c r="AB153" i="1"/>
  <c r="AD153" i="1"/>
  <c r="AE153" i="1"/>
  <c r="AG153" i="1"/>
  <c r="AH153" i="1"/>
  <c r="AJ153" i="1"/>
  <c r="AK153" i="1"/>
  <c r="AM153" i="1"/>
  <c r="AN153" i="1"/>
  <c r="AP153" i="1"/>
  <c r="AQ153" i="1"/>
  <c r="AS153" i="1"/>
  <c r="AT153" i="1"/>
  <c r="AV153" i="1"/>
  <c r="AW153" i="1"/>
  <c r="AX153" i="1"/>
  <c r="BE153" i="1"/>
  <c r="I154" i="1"/>
  <c r="K154" i="1"/>
  <c r="M154" i="1"/>
  <c r="O154" i="1"/>
  <c r="P154" i="1"/>
  <c r="R154" i="1"/>
  <c r="S154" i="1"/>
  <c r="U154" i="1"/>
  <c r="V154" i="1"/>
  <c r="X154" i="1"/>
  <c r="Y154" i="1"/>
  <c r="AA154" i="1"/>
  <c r="AB154" i="1"/>
  <c r="AD154" i="1"/>
  <c r="AE154" i="1"/>
  <c r="AG154" i="1"/>
  <c r="AH154" i="1"/>
  <c r="AJ154" i="1"/>
  <c r="AK154" i="1"/>
  <c r="AM154" i="1"/>
  <c r="AN154" i="1"/>
  <c r="AP154" i="1"/>
  <c r="AQ154" i="1"/>
  <c r="AS154" i="1"/>
  <c r="AT154" i="1"/>
  <c r="AV154" i="1"/>
  <c r="AW154" i="1"/>
  <c r="AX154" i="1"/>
  <c r="BA154" i="1" s="1"/>
  <c r="BE154" i="1"/>
  <c r="BF154" i="1" s="1"/>
  <c r="I155" i="1"/>
  <c r="K155" i="1"/>
  <c r="M155" i="1"/>
  <c r="O155" i="1"/>
  <c r="P155" i="1"/>
  <c r="R155" i="1"/>
  <c r="S155" i="1"/>
  <c r="U155" i="1"/>
  <c r="V155" i="1"/>
  <c r="X155" i="1"/>
  <c r="Y155" i="1"/>
  <c r="AA155" i="1"/>
  <c r="AB155" i="1"/>
  <c r="AD155" i="1"/>
  <c r="AE155" i="1"/>
  <c r="AG155" i="1"/>
  <c r="AH155" i="1"/>
  <c r="AJ155" i="1"/>
  <c r="AK155" i="1"/>
  <c r="AM155" i="1"/>
  <c r="AN155" i="1"/>
  <c r="AP155" i="1"/>
  <c r="AQ155" i="1"/>
  <c r="AS155" i="1"/>
  <c r="AT155" i="1"/>
  <c r="AV155" i="1"/>
  <c r="AW155" i="1"/>
  <c r="AX155" i="1"/>
  <c r="BE155" i="1"/>
  <c r="BF155" i="1"/>
  <c r="I156" i="1"/>
  <c r="K156" i="1"/>
  <c r="O156" i="1"/>
  <c r="P156" i="1"/>
  <c r="R156" i="1"/>
  <c r="S156" i="1"/>
  <c r="U156" i="1"/>
  <c r="V156" i="1"/>
  <c r="X156" i="1"/>
  <c r="Y156" i="1"/>
  <c r="AA156" i="1"/>
  <c r="AB156" i="1"/>
  <c r="AD156" i="1"/>
  <c r="AE156" i="1"/>
  <c r="AG156" i="1"/>
  <c r="AH156" i="1"/>
  <c r="AJ156" i="1"/>
  <c r="AK156" i="1"/>
  <c r="AM156" i="1"/>
  <c r="AN156" i="1"/>
  <c r="AP156" i="1"/>
  <c r="AQ156" i="1"/>
  <c r="AS156" i="1"/>
  <c r="AT156" i="1"/>
  <c r="AV156" i="1"/>
  <c r="AW156" i="1"/>
  <c r="AX156" i="1"/>
  <c r="BE156" i="1"/>
  <c r="BF156" i="1"/>
  <c r="I157" i="1"/>
  <c r="K157" i="1"/>
  <c r="M157" i="1"/>
  <c r="O157" i="1"/>
  <c r="P157" i="1"/>
  <c r="R157" i="1"/>
  <c r="S157" i="1"/>
  <c r="U157" i="1"/>
  <c r="V157" i="1"/>
  <c r="X157" i="1"/>
  <c r="Y157" i="1"/>
  <c r="AA157" i="1"/>
  <c r="AB157" i="1"/>
  <c r="AD157" i="1"/>
  <c r="AE157" i="1"/>
  <c r="AG157" i="1"/>
  <c r="AH157" i="1"/>
  <c r="AJ157" i="1"/>
  <c r="AK157" i="1"/>
  <c r="AM157" i="1"/>
  <c r="AN157" i="1"/>
  <c r="AP157" i="1"/>
  <c r="AQ157" i="1"/>
  <c r="AS157" i="1"/>
  <c r="AT157" i="1"/>
  <c r="AV157" i="1"/>
  <c r="AW157" i="1"/>
  <c r="AX157" i="1"/>
  <c r="BE157" i="1"/>
  <c r="I158" i="1"/>
  <c r="M158" i="1" s="1"/>
  <c r="K158" i="1"/>
  <c r="O158" i="1"/>
  <c r="P158" i="1"/>
  <c r="R158" i="1"/>
  <c r="S158" i="1"/>
  <c r="U158" i="1"/>
  <c r="V158" i="1"/>
  <c r="X158" i="1"/>
  <c r="AY158" i="1" s="1"/>
  <c r="Y158" i="1"/>
  <c r="AA158" i="1"/>
  <c r="AB158" i="1"/>
  <c r="AD158" i="1"/>
  <c r="AE158" i="1"/>
  <c r="AG158" i="1"/>
  <c r="AH158" i="1"/>
  <c r="AJ158" i="1"/>
  <c r="AK158" i="1"/>
  <c r="AM158" i="1"/>
  <c r="AN158" i="1"/>
  <c r="AP158" i="1"/>
  <c r="AQ158" i="1"/>
  <c r="AS158" i="1"/>
  <c r="AT158" i="1"/>
  <c r="AV158" i="1"/>
  <c r="AW158" i="1"/>
  <c r="AX158" i="1"/>
  <c r="BA158" i="1"/>
  <c r="BE158" i="1"/>
  <c r="BF158" i="1" s="1"/>
  <c r="BF157" i="1" s="1"/>
  <c r="I159" i="1"/>
  <c r="K159" i="1"/>
  <c r="M159" i="1"/>
  <c r="O159" i="1"/>
  <c r="P159" i="1"/>
  <c r="R159" i="1"/>
  <c r="S159" i="1"/>
  <c r="U159" i="1"/>
  <c r="V159" i="1"/>
  <c r="X159" i="1"/>
  <c r="Y159" i="1"/>
  <c r="AA159" i="1"/>
  <c r="AB159" i="1"/>
  <c r="AD159" i="1"/>
  <c r="AE159" i="1"/>
  <c r="AG159" i="1"/>
  <c r="AH159" i="1"/>
  <c r="AJ159" i="1"/>
  <c r="AK159" i="1"/>
  <c r="AM159" i="1"/>
  <c r="AN159" i="1"/>
  <c r="AP159" i="1"/>
  <c r="AQ159" i="1"/>
  <c r="AS159" i="1"/>
  <c r="AT159" i="1"/>
  <c r="AV159" i="1"/>
  <c r="AW159" i="1"/>
  <c r="AX159" i="1"/>
  <c r="BE159" i="1"/>
  <c r="I160" i="1"/>
  <c r="K160" i="1"/>
  <c r="M160" i="1"/>
  <c r="O160" i="1"/>
  <c r="P160" i="1"/>
  <c r="R160" i="1"/>
  <c r="S160" i="1"/>
  <c r="U160" i="1"/>
  <c r="V160" i="1"/>
  <c r="X160" i="1"/>
  <c r="Y160" i="1"/>
  <c r="AA160" i="1"/>
  <c r="AB160" i="1"/>
  <c r="AD160" i="1"/>
  <c r="AE160" i="1"/>
  <c r="AG160" i="1"/>
  <c r="AH160" i="1"/>
  <c r="AJ160" i="1"/>
  <c r="AK160" i="1"/>
  <c r="AM160" i="1"/>
  <c r="AN160" i="1"/>
  <c r="AP160" i="1"/>
  <c r="AQ160" i="1"/>
  <c r="AS160" i="1"/>
  <c r="AT160" i="1"/>
  <c r="AV160" i="1"/>
  <c r="AW160" i="1"/>
  <c r="AX160" i="1"/>
  <c r="BE160" i="1"/>
  <c r="BF160" i="1"/>
  <c r="I161" i="1"/>
  <c r="M161" i="1" s="1"/>
  <c r="K161" i="1"/>
  <c r="O161" i="1"/>
  <c r="P161" i="1"/>
  <c r="R161" i="1"/>
  <c r="S161" i="1"/>
  <c r="U161" i="1"/>
  <c r="V161" i="1"/>
  <c r="X161" i="1"/>
  <c r="Y161" i="1"/>
  <c r="AA161" i="1"/>
  <c r="AB161" i="1"/>
  <c r="AZ161" i="1" s="1"/>
  <c r="BC161" i="1" s="1"/>
  <c r="AD161" i="1"/>
  <c r="AE161" i="1"/>
  <c r="AG161" i="1"/>
  <c r="AH161" i="1"/>
  <c r="AJ161" i="1"/>
  <c r="AK161" i="1"/>
  <c r="AM161" i="1"/>
  <c r="AN161" i="1"/>
  <c r="AP161" i="1"/>
  <c r="AQ161" i="1"/>
  <c r="AS161" i="1"/>
  <c r="AT161" i="1"/>
  <c r="AV161" i="1"/>
  <c r="AW161" i="1"/>
  <c r="AX161" i="1"/>
  <c r="BE161" i="1"/>
  <c r="BF161" i="1" s="1"/>
  <c r="I162" i="1"/>
  <c r="M162" i="1" s="1"/>
  <c r="K162" i="1"/>
  <c r="O162" i="1"/>
  <c r="P162" i="1"/>
  <c r="R162" i="1"/>
  <c r="S162" i="1"/>
  <c r="U162" i="1"/>
  <c r="V162" i="1"/>
  <c r="X162" i="1"/>
  <c r="Y162" i="1"/>
  <c r="AA162" i="1"/>
  <c r="AB162" i="1"/>
  <c r="AD162" i="1"/>
  <c r="AE162" i="1"/>
  <c r="AG162" i="1"/>
  <c r="AH162" i="1"/>
  <c r="AJ162" i="1"/>
  <c r="AK162" i="1"/>
  <c r="AM162" i="1"/>
  <c r="AN162" i="1"/>
  <c r="AP162" i="1"/>
  <c r="AQ162" i="1"/>
  <c r="AS162" i="1"/>
  <c r="AT162" i="1"/>
  <c r="AV162" i="1"/>
  <c r="AW162" i="1"/>
  <c r="AX162" i="1"/>
  <c r="BA162" i="1"/>
  <c r="BE162" i="1"/>
  <c r="BF162" i="1"/>
  <c r="I163" i="1"/>
  <c r="M163" i="1" s="1"/>
  <c r="K163" i="1"/>
  <c r="O163" i="1"/>
  <c r="P163" i="1"/>
  <c r="R163" i="1"/>
  <c r="S163" i="1"/>
  <c r="U163" i="1"/>
  <c r="V163" i="1"/>
  <c r="X163" i="1"/>
  <c r="Y163" i="1"/>
  <c r="AA163" i="1"/>
  <c r="AB163" i="1"/>
  <c r="AD163" i="1"/>
  <c r="AE163" i="1"/>
  <c r="AG163" i="1"/>
  <c r="AH163" i="1"/>
  <c r="AJ163" i="1"/>
  <c r="AK163" i="1"/>
  <c r="AM163" i="1"/>
  <c r="AN163" i="1"/>
  <c r="AP163" i="1"/>
  <c r="AQ163" i="1"/>
  <c r="AS163" i="1"/>
  <c r="AT163" i="1"/>
  <c r="AV163" i="1"/>
  <c r="AW163" i="1"/>
  <c r="AX163" i="1"/>
  <c r="BE163" i="1"/>
  <c r="BF163" i="1" s="1"/>
  <c r="I164" i="1"/>
  <c r="K164" i="1"/>
  <c r="M164" i="1"/>
  <c r="O164" i="1"/>
  <c r="P164" i="1"/>
  <c r="AZ164" i="1" s="1"/>
  <c r="BC164" i="1" s="1"/>
  <c r="R164" i="1"/>
  <c r="S164" i="1"/>
  <c r="U164" i="1"/>
  <c r="V164" i="1"/>
  <c r="X164" i="1"/>
  <c r="Y164" i="1"/>
  <c r="AA164" i="1"/>
  <c r="AB164" i="1"/>
  <c r="AD164" i="1"/>
  <c r="AE164" i="1"/>
  <c r="AG164" i="1"/>
  <c r="AH164" i="1"/>
  <c r="AJ164" i="1"/>
  <c r="AK164" i="1"/>
  <c r="AM164" i="1"/>
  <c r="AN164" i="1"/>
  <c r="AP164" i="1"/>
  <c r="AQ164" i="1"/>
  <c r="AS164" i="1"/>
  <c r="AT164" i="1"/>
  <c r="AV164" i="1"/>
  <c r="AW164" i="1"/>
  <c r="AX164" i="1"/>
  <c r="BA164" i="1" s="1"/>
  <c r="BE164" i="1"/>
  <c r="BF164" i="1"/>
  <c r="I165" i="1"/>
  <c r="M165" i="1" s="1"/>
  <c r="K165" i="1"/>
  <c r="O165" i="1"/>
  <c r="P165" i="1"/>
  <c r="R165" i="1"/>
  <c r="S165" i="1"/>
  <c r="U165" i="1"/>
  <c r="V165" i="1"/>
  <c r="X165" i="1"/>
  <c r="Y165" i="1"/>
  <c r="AA165" i="1"/>
  <c r="AB165" i="1"/>
  <c r="AD165" i="1"/>
  <c r="AE165" i="1"/>
  <c r="AG165" i="1"/>
  <c r="AH165" i="1"/>
  <c r="AJ165" i="1"/>
  <c r="AK165" i="1"/>
  <c r="AM165" i="1"/>
  <c r="AN165" i="1"/>
  <c r="AP165" i="1"/>
  <c r="AQ165" i="1"/>
  <c r="AS165" i="1"/>
  <c r="AT165" i="1"/>
  <c r="AV165" i="1"/>
  <c r="AW165" i="1"/>
  <c r="AX165" i="1"/>
  <c r="BE165" i="1"/>
  <c r="BF165" i="1" s="1"/>
  <c r="I166" i="1"/>
  <c r="M166" i="1" s="1"/>
  <c r="K166" i="1"/>
  <c r="O166" i="1"/>
  <c r="P166" i="1"/>
  <c r="R166" i="1"/>
  <c r="S166" i="1"/>
  <c r="U166" i="1"/>
  <c r="V166" i="1"/>
  <c r="X166" i="1"/>
  <c r="Y166" i="1"/>
  <c r="AA166" i="1"/>
  <c r="AB166" i="1"/>
  <c r="AD166" i="1"/>
  <c r="AE166" i="1"/>
  <c r="AG166" i="1"/>
  <c r="AH166" i="1"/>
  <c r="AJ166" i="1"/>
  <c r="AK166" i="1"/>
  <c r="AM166" i="1"/>
  <c r="AN166" i="1"/>
  <c r="AP166" i="1"/>
  <c r="AQ166" i="1"/>
  <c r="AS166" i="1"/>
  <c r="AT166" i="1"/>
  <c r="AV166" i="1"/>
  <c r="AW166" i="1"/>
  <c r="AX166" i="1"/>
  <c r="BA166" i="1" s="1"/>
  <c r="BE166" i="1"/>
  <c r="BF166" i="1"/>
  <c r="I167" i="1"/>
  <c r="K167" i="1"/>
  <c r="M167" i="1"/>
  <c r="O167" i="1"/>
  <c r="P167" i="1"/>
  <c r="R167" i="1"/>
  <c r="S167" i="1"/>
  <c r="U167" i="1"/>
  <c r="V167" i="1"/>
  <c r="X167" i="1"/>
  <c r="Y167" i="1"/>
  <c r="AA167" i="1"/>
  <c r="AB167" i="1"/>
  <c r="AD167" i="1"/>
  <c r="AE167" i="1"/>
  <c r="AG167" i="1"/>
  <c r="AH167" i="1"/>
  <c r="AJ167" i="1"/>
  <c r="AK167" i="1"/>
  <c r="AM167" i="1"/>
  <c r="AN167" i="1"/>
  <c r="AP167" i="1"/>
  <c r="AQ167" i="1"/>
  <c r="AS167" i="1"/>
  <c r="AT167" i="1"/>
  <c r="AV167" i="1"/>
  <c r="AW167" i="1"/>
  <c r="AX167" i="1"/>
  <c r="BE167" i="1"/>
  <c r="BF167" i="1" s="1"/>
  <c r="I168" i="1"/>
  <c r="K168" i="1"/>
  <c r="M168" i="1"/>
  <c r="O168" i="1"/>
  <c r="P168" i="1"/>
  <c r="R168" i="1"/>
  <c r="S168" i="1"/>
  <c r="U168" i="1"/>
  <c r="V168" i="1"/>
  <c r="X168" i="1"/>
  <c r="Y168" i="1"/>
  <c r="AA168" i="1"/>
  <c r="AB168" i="1"/>
  <c r="AD168" i="1"/>
  <c r="AE168" i="1"/>
  <c r="AG168" i="1"/>
  <c r="AH168" i="1"/>
  <c r="AJ168" i="1"/>
  <c r="AK168" i="1"/>
  <c r="AM168" i="1"/>
  <c r="AN168" i="1"/>
  <c r="AP168" i="1"/>
  <c r="AQ168" i="1"/>
  <c r="AS168" i="1"/>
  <c r="AT168" i="1"/>
  <c r="AV168" i="1"/>
  <c r="AW168" i="1"/>
  <c r="AX168" i="1"/>
  <c r="BA168" i="1" s="1"/>
  <c r="BE168" i="1"/>
  <c r="BF168" i="1" s="1"/>
  <c r="I169" i="1"/>
  <c r="K169" i="1"/>
  <c r="M169" i="1"/>
  <c r="O169" i="1"/>
  <c r="P169" i="1"/>
  <c r="R169" i="1"/>
  <c r="S169" i="1"/>
  <c r="U169" i="1"/>
  <c r="V169" i="1"/>
  <c r="X169" i="1"/>
  <c r="Y169" i="1"/>
  <c r="AA169" i="1"/>
  <c r="AB169" i="1"/>
  <c r="AD169" i="1"/>
  <c r="AE169" i="1"/>
  <c r="AG169" i="1"/>
  <c r="AH169" i="1"/>
  <c r="AJ169" i="1"/>
  <c r="AK169" i="1"/>
  <c r="AM169" i="1"/>
  <c r="AN169" i="1"/>
  <c r="AP169" i="1"/>
  <c r="AQ169" i="1"/>
  <c r="AS169" i="1"/>
  <c r="AT169" i="1"/>
  <c r="AV169" i="1"/>
  <c r="AW169" i="1"/>
  <c r="AX169" i="1"/>
  <c r="BE169" i="1"/>
  <c r="BF169" i="1" s="1"/>
  <c r="I170" i="1"/>
  <c r="K170" i="1"/>
  <c r="O170" i="1"/>
  <c r="P170" i="1"/>
  <c r="R170" i="1"/>
  <c r="S170" i="1"/>
  <c r="U170" i="1"/>
  <c r="V170" i="1"/>
  <c r="X170" i="1"/>
  <c r="Y170" i="1"/>
  <c r="AA170" i="1"/>
  <c r="AB170" i="1"/>
  <c r="AD170" i="1"/>
  <c r="AE170" i="1"/>
  <c r="AG170" i="1"/>
  <c r="AH170" i="1"/>
  <c r="AJ170" i="1"/>
  <c r="AK170" i="1"/>
  <c r="AM170" i="1"/>
  <c r="AN170" i="1"/>
  <c r="AP170" i="1"/>
  <c r="AQ170" i="1"/>
  <c r="AS170" i="1"/>
  <c r="AT170" i="1"/>
  <c r="AV170" i="1"/>
  <c r="AW170" i="1"/>
  <c r="AX170" i="1"/>
  <c r="BE170" i="1"/>
  <c r="BF170" i="1"/>
  <c r="I171" i="1"/>
  <c r="BA171" i="1" s="1"/>
  <c r="K171" i="1"/>
  <c r="O171" i="1"/>
  <c r="P171" i="1"/>
  <c r="R171" i="1"/>
  <c r="S171" i="1"/>
  <c r="U171" i="1"/>
  <c r="V171" i="1"/>
  <c r="X171" i="1"/>
  <c r="Y171" i="1"/>
  <c r="AA171" i="1"/>
  <c r="AB171" i="1"/>
  <c r="AD171" i="1"/>
  <c r="AE171" i="1"/>
  <c r="AG171" i="1"/>
  <c r="AH171" i="1"/>
  <c r="AJ171" i="1"/>
  <c r="AK171" i="1"/>
  <c r="AM171" i="1"/>
  <c r="AN171" i="1"/>
  <c r="AP171" i="1"/>
  <c r="AQ171" i="1"/>
  <c r="AS171" i="1"/>
  <c r="AT171" i="1"/>
  <c r="AV171" i="1"/>
  <c r="AW171" i="1"/>
  <c r="AX171" i="1"/>
  <c r="BE171" i="1"/>
  <c r="BF171" i="1" s="1"/>
  <c r="I172" i="1"/>
  <c r="M172" i="1" s="1"/>
  <c r="K172" i="1"/>
  <c r="O172" i="1"/>
  <c r="P172" i="1"/>
  <c r="R172" i="1"/>
  <c r="S172" i="1"/>
  <c r="U172" i="1"/>
  <c r="V172" i="1"/>
  <c r="X172" i="1"/>
  <c r="Y172" i="1"/>
  <c r="AA172" i="1"/>
  <c r="AB172" i="1"/>
  <c r="AD172" i="1"/>
  <c r="AE172" i="1"/>
  <c r="AG172" i="1"/>
  <c r="AH172" i="1"/>
  <c r="AJ172" i="1"/>
  <c r="AK172" i="1"/>
  <c r="AM172" i="1"/>
  <c r="AN172" i="1"/>
  <c r="AP172" i="1"/>
  <c r="AQ172" i="1"/>
  <c r="AS172" i="1"/>
  <c r="AT172" i="1"/>
  <c r="AV172" i="1"/>
  <c r="AW172" i="1"/>
  <c r="AX172" i="1"/>
  <c r="BA172" i="1" s="1"/>
  <c r="BE172" i="1"/>
  <c r="BF172" i="1"/>
  <c r="I173" i="1"/>
  <c r="K173" i="1"/>
  <c r="O173" i="1"/>
  <c r="P173" i="1"/>
  <c r="R173" i="1"/>
  <c r="S173" i="1"/>
  <c r="U173" i="1"/>
  <c r="V173" i="1"/>
  <c r="X173" i="1"/>
  <c r="Y173" i="1"/>
  <c r="AA173" i="1"/>
  <c r="AB173" i="1"/>
  <c r="AD173" i="1"/>
  <c r="AE173" i="1"/>
  <c r="AG173" i="1"/>
  <c r="AH173" i="1"/>
  <c r="AJ173" i="1"/>
  <c r="AK173" i="1"/>
  <c r="AM173" i="1"/>
  <c r="AN173" i="1"/>
  <c r="AP173" i="1"/>
  <c r="AQ173" i="1"/>
  <c r="AS173" i="1"/>
  <c r="AT173" i="1"/>
  <c r="AV173" i="1"/>
  <c r="AW173" i="1"/>
  <c r="AX173" i="1"/>
  <c r="BE173" i="1"/>
  <c r="BF173" i="1"/>
  <c r="I174" i="1"/>
  <c r="K174" i="1"/>
  <c r="M174" i="1"/>
  <c r="O174" i="1"/>
  <c r="P174" i="1"/>
  <c r="R174" i="1"/>
  <c r="S174" i="1"/>
  <c r="U174" i="1"/>
  <c r="V174" i="1"/>
  <c r="X174" i="1"/>
  <c r="Y174" i="1"/>
  <c r="AA174" i="1"/>
  <c r="AB174" i="1"/>
  <c r="AD174" i="1"/>
  <c r="AE174" i="1"/>
  <c r="AG174" i="1"/>
  <c r="AH174" i="1"/>
  <c r="AJ174" i="1"/>
  <c r="AK174" i="1"/>
  <c r="AM174" i="1"/>
  <c r="AN174" i="1"/>
  <c r="AP174" i="1"/>
  <c r="AQ174" i="1"/>
  <c r="AS174" i="1"/>
  <c r="AT174" i="1"/>
  <c r="AV174" i="1"/>
  <c r="AW174" i="1"/>
  <c r="AX174" i="1"/>
  <c r="BE174" i="1"/>
  <c r="BF174" i="1" s="1"/>
  <c r="I175" i="1"/>
  <c r="BA175" i="1" s="1"/>
  <c r="K175" i="1"/>
  <c r="M175" i="1"/>
  <c r="O175" i="1"/>
  <c r="P175" i="1"/>
  <c r="R175" i="1"/>
  <c r="S175" i="1"/>
  <c r="U175" i="1"/>
  <c r="V175" i="1"/>
  <c r="X175" i="1"/>
  <c r="Y175" i="1"/>
  <c r="AA175" i="1"/>
  <c r="AB175" i="1"/>
  <c r="AD175" i="1"/>
  <c r="AE175" i="1"/>
  <c r="AG175" i="1"/>
  <c r="AH175" i="1"/>
  <c r="AJ175" i="1"/>
  <c r="AK175" i="1"/>
  <c r="AM175" i="1"/>
  <c r="AN175" i="1"/>
  <c r="AP175" i="1"/>
  <c r="AQ175" i="1"/>
  <c r="AS175" i="1"/>
  <c r="AT175" i="1"/>
  <c r="AV175" i="1"/>
  <c r="AW175" i="1"/>
  <c r="AX175" i="1"/>
  <c r="BE175" i="1"/>
  <c r="BF175" i="1" s="1"/>
  <c r="I176" i="1"/>
  <c r="K176" i="1"/>
  <c r="M176" i="1"/>
  <c r="O176" i="1"/>
  <c r="P176" i="1"/>
  <c r="R176" i="1"/>
  <c r="S176" i="1"/>
  <c r="U176" i="1"/>
  <c r="V176" i="1"/>
  <c r="X176" i="1"/>
  <c r="Y176" i="1"/>
  <c r="AA176" i="1"/>
  <c r="AB176" i="1"/>
  <c r="AD176" i="1"/>
  <c r="AE176" i="1"/>
  <c r="AG176" i="1"/>
  <c r="AH176" i="1"/>
  <c r="AJ176" i="1"/>
  <c r="AK176" i="1"/>
  <c r="AM176" i="1"/>
  <c r="AN176" i="1"/>
  <c r="AP176" i="1"/>
  <c r="AQ176" i="1"/>
  <c r="AS176" i="1"/>
  <c r="AT176" i="1"/>
  <c r="AV176" i="1"/>
  <c r="AW176" i="1"/>
  <c r="AX176" i="1"/>
  <c r="BE176" i="1"/>
  <c r="BF176" i="1" s="1"/>
  <c r="I177" i="1"/>
  <c r="K177" i="1"/>
  <c r="M177" i="1"/>
  <c r="O177" i="1"/>
  <c r="P177" i="1"/>
  <c r="R177" i="1"/>
  <c r="S177" i="1"/>
  <c r="U177" i="1"/>
  <c r="V177" i="1"/>
  <c r="X177" i="1"/>
  <c r="Y177" i="1"/>
  <c r="AA177" i="1"/>
  <c r="AB177" i="1"/>
  <c r="AD177" i="1"/>
  <c r="AE177" i="1"/>
  <c r="AG177" i="1"/>
  <c r="AH177" i="1"/>
  <c r="AJ177" i="1"/>
  <c r="AK177" i="1"/>
  <c r="AM177" i="1"/>
  <c r="AN177" i="1"/>
  <c r="AP177" i="1"/>
  <c r="AQ177" i="1"/>
  <c r="AS177" i="1"/>
  <c r="AT177" i="1"/>
  <c r="AV177" i="1"/>
  <c r="AW177" i="1"/>
  <c r="AX177" i="1"/>
  <c r="BE177" i="1"/>
  <c r="BF177" i="1" s="1"/>
  <c r="I178" i="1"/>
  <c r="M178" i="1" s="1"/>
  <c r="K178" i="1"/>
  <c r="O178" i="1"/>
  <c r="P178" i="1"/>
  <c r="R178" i="1"/>
  <c r="S178" i="1"/>
  <c r="U178" i="1"/>
  <c r="V178" i="1"/>
  <c r="X178" i="1"/>
  <c r="Y178" i="1"/>
  <c r="AA178" i="1"/>
  <c r="AB178" i="1"/>
  <c r="AD178" i="1"/>
  <c r="AE178" i="1"/>
  <c r="AG178" i="1"/>
  <c r="AH178" i="1"/>
  <c r="AJ178" i="1"/>
  <c r="AK178" i="1"/>
  <c r="AM178" i="1"/>
  <c r="AN178" i="1"/>
  <c r="AP178" i="1"/>
  <c r="AQ178" i="1"/>
  <c r="AS178" i="1"/>
  <c r="AT178" i="1"/>
  <c r="AV178" i="1"/>
  <c r="AW178" i="1"/>
  <c r="AX178" i="1"/>
  <c r="BE178" i="1"/>
  <c r="BF178" i="1" s="1"/>
  <c r="I179" i="1"/>
  <c r="K179" i="1"/>
  <c r="M179" i="1"/>
  <c r="O179" i="1"/>
  <c r="P179" i="1"/>
  <c r="R179" i="1"/>
  <c r="S179" i="1"/>
  <c r="U179" i="1"/>
  <c r="V179" i="1"/>
  <c r="X179" i="1"/>
  <c r="Y179" i="1"/>
  <c r="AA179" i="1"/>
  <c r="AB179" i="1"/>
  <c r="AD179" i="1"/>
  <c r="AE179" i="1"/>
  <c r="AG179" i="1"/>
  <c r="AH179" i="1"/>
  <c r="AJ179" i="1"/>
  <c r="AK179" i="1"/>
  <c r="AM179" i="1"/>
  <c r="AN179" i="1"/>
  <c r="AP179" i="1"/>
  <c r="AQ179" i="1"/>
  <c r="AS179" i="1"/>
  <c r="AT179" i="1"/>
  <c r="AV179" i="1"/>
  <c r="AW179" i="1"/>
  <c r="AX179" i="1"/>
  <c r="BA179" i="1" s="1"/>
  <c r="AZ179" i="1"/>
  <c r="BC179" i="1" s="1"/>
  <c r="BE179" i="1"/>
  <c r="BF179" i="1" s="1"/>
  <c r="I180" i="1"/>
  <c r="K180" i="1"/>
  <c r="O180" i="1"/>
  <c r="P180" i="1"/>
  <c r="R180" i="1"/>
  <c r="S180" i="1"/>
  <c r="U180" i="1"/>
  <c r="V180" i="1"/>
  <c r="X180" i="1"/>
  <c r="Y180" i="1"/>
  <c r="AA180" i="1"/>
  <c r="AB180" i="1"/>
  <c r="AD180" i="1"/>
  <c r="AE180" i="1"/>
  <c r="AG180" i="1"/>
  <c r="AH180" i="1"/>
  <c r="AJ180" i="1"/>
  <c r="AK180" i="1"/>
  <c r="AM180" i="1"/>
  <c r="AN180" i="1"/>
  <c r="AP180" i="1"/>
  <c r="AQ180" i="1"/>
  <c r="AS180" i="1"/>
  <c r="AT180" i="1"/>
  <c r="AV180" i="1"/>
  <c r="AW180" i="1"/>
  <c r="AX180" i="1"/>
  <c r="BE180" i="1"/>
  <c r="BF180" i="1" s="1"/>
  <c r="I181" i="1"/>
  <c r="K181" i="1"/>
  <c r="O181" i="1"/>
  <c r="P181" i="1"/>
  <c r="R181" i="1"/>
  <c r="S181" i="1"/>
  <c r="U181" i="1"/>
  <c r="V181" i="1"/>
  <c r="X181" i="1"/>
  <c r="Y181" i="1"/>
  <c r="AA181" i="1"/>
  <c r="AB181" i="1"/>
  <c r="AD181" i="1"/>
  <c r="AE181" i="1"/>
  <c r="AG181" i="1"/>
  <c r="AH181" i="1"/>
  <c r="AJ181" i="1"/>
  <c r="AK181" i="1"/>
  <c r="AM181" i="1"/>
  <c r="AN181" i="1"/>
  <c r="AP181" i="1"/>
  <c r="AQ181" i="1"/>
  <c r="AS181" i="1"/>
  <c r="AT181" i="1"/>
  <c r="AV181" i="1"/>
  <c r="AW181" i="1"/>
  <c r="AX181" i="1"/>
  <c r="BE181" i="1"/>
  <c r="BF181" i="1" s="1"/>
  <c r="I182" i="1"/>
  <c r="K182" i="1"/>
  <c r="O182" i="1"/>
  <c r="P182" i="1"/>
  <c r="R182" i="1"/>
  <c r="S182" i="1"/>
  <c r="U182" i="1"/>
  <c r="V182" i="1"/>
  <c r="X182" i="1"/>
  <c r="Y182" i="1"/>
  <c r="AA182" i="1"/>
  <c r="AB182" i="1"/>
  <c r="AD182" i="1"/>
  <c r="AE182" i="1"/>
  <c r="AG182" i="1"/>
  <c r="AH182" i="1"/>
  <c r="AJ182" i="1"/>
  <c r="AK182" i="1"/>
  <c r="AM182" i="1"/>
  <c r="AN182" i="1"/>
  <c r="AP182" i="1"/>
  <c r="AQ182" i="1"/>
  <c r="AS182" i="1"/>
  <c r="AT182" i="1"/>
  <c r="AV182" i="1"/>
  <c r="AW182" i="1"/>
  <c r="AX182" i="1"/>
  <c r="BE182" i="1"/>
  <c r="BF182" i="1" s="1"/>
  <c r="I183" i="1"/>
  <c r="K183" i="1"/>
  <c r="M183" i="1"/>
  <c r="O183" i="1"/>
  <c r="P183" i="1"/>
  <c r="R183" i="1"/>
  <c r="S183" i="1"/>
  <c r="U183" i="1"/>
  <c r="V183" i="1"/>
  <c r="X183" i="1"/>
  <c r="Y183" i="1"/>
  <c r="AA183" i="1"/>
  <c r="AB183" i="1"/>
  <c r="AD183" i="1"/>
  <c r="AE183" i="1"/>
  <c r="AG183" i="1"/>
  <c r="AH183" i="1"/>
  <c r="AJ183" i="1"/>
  <c r="AK183" i="1"/>
  <c r="AM183" i="1"/>
  <c r="AN183" i="1"/>
  <c r="AP183" i="1"/>
  <c r="AQ183" i="1"/>
  <c r="AS183" i="1"/>
  <c r="AT183" i="1"/>
  <c r="AV183" i="1"/>
  <c r="AW183" i="1"/>
  <c r="AX183" i="1"/>
  <c r="BA183" i="1"/>
  <c r="BE183" i="1"/>
  <c r="BF183" i="1"/>
  <c r="I184" i="1"/>
  <c r="K184" i="1"/>
  <c r="O184" i="1"/>
  <c r="P184" i="1"/>
  <c r="R184" i="1"/>
  <c r="S184" i="1"/>
  <c r="U184" i="1"/>
  <c r="V184" i="1"/>
  <c r="X184" i="1"/>
  <c r="Y184" i="1"/>
  <c r="AA184" i="1"/>
  <c r="AB184" i="1"/>
  <c r="AD184" i="1"/>
  <c r="AE184" i="1"/>
  <c r="AG184" i="1"/>
  <c r="AH184" i="1"/>
  <c r="AJ184" i="1"/>
  <c r="AK184" i="1"/>
  <c r="AM184" i="1"/>
  <c r="AN184" i="1"/>
  <c r="AP184" i="1"/>
  <c r="AQ184" i="1"/>
  <c r="AS184" i="1"/>
  <c r="AT184" i="1"/>
  <c r="AV184" i="1"/>
  <c r="AW184" i="1"/>
  <c r="AX184" i="1"/>
  <c r="BE184" i="1"/>
  <c r="BF184" i="1" s="1"/>
  <c r="I185" i="1"/>
  <c r="K185" i="1"/>
  <c r="M185" i="1"/>
  <c r="O185" i="1"/>
  <c r="P185" i="1"/>
  <c r="R185" i="1"/>
  <c r="S185" i="1"/>
  <c r="U185" i="1"/>
  <c r="V185" i="1"/>
  <c r="X185" i="1"/>
  <c r="Y185" i="1"/>
  <c r="AA185" i="1"/>
  <c r="AB185" i="1"/>
  <c r="AD185" i="1"/>
  <c r="AE185" i="1"/>
  <c r="AG185" i="1"/>
  <c r="AH185" i="1"/>
  <c r="AJ185" i="1"/>
  <c r="AK185" i="1"/>
  <c r="AM185" i="1"/>
  <c r="AN185" i="1"/>
  <c r="AP185" i="1"/>
  <c r="AQ185" i="1"/>
  <c r="AS185" i="1"/>
  <c r="AT185" i="1"/>
  <c r="AV185" i="1"/>
  <c r="AW185" i="1"/>
  <c r="AX185" i="1"/>
  <c r="BE185" i="1"/>
  <c r="BF185" i="1" s="1"/>
  <c r="I186" i="1"/>
  <c r="BA186" i="1" s="1"/>
  <c r="K186" i="1"/>
  <c r="M186" i="1"/>
  <c r="O186" i="1"/>
  <c r="P186" i="1"/>
  <c r="R186" i="1"/>
  <c r="S186" i="1"/>
  <c r="U186" i="1"/>
  <c r="V186" i="1"/>
  <c r="X186" i="1"/>
  <c r="Y186" i="1"/>
  <c r="AA186" i="1"/>
  <c r="AB186" i="1"/>
  <c r="AD186" i="1"/>
  <c r="AE186" i="1"/>
  <c r="AG186" i="1"/>
  <c r="AH186" i="1"/>
  <c r="AJ186" i="1"/>
  <c r="AK186" i="1"/>
  <c r="AM186" i="1"/>
  <c r="AN186" i="1"/>
  <c r="AP186" i="1"/>
  <c r="AQ186" i="1"/>
  <c r="AS186" i="1"/>
  <c r="AT186" i="1"/>
  <c r="AV186" i="1"/>
  <c r="AW186" i="1"/>
  <c r="AX186" i="1"/>
  <c r="BE186" i="1"/>
  <c r="BF186" i="1" s="1"/>
  <c r="I187" i="1"/>
  <c r="K187" i="1"/>
  <c r="M187" i="1"/>
  <c r="O187" i="1"/>
  <c r="P187" i="1"/>
  <c r="R187" i="1"/>
  <c r="S187" i="1"/>
  <c r="U187" i="1"/>
  <c r="V187" i="1"/>
  <c r="X187" i="1"/>
  <c r="Y187" i="1"/>
  <c r="AA187" i="1"/>
  <c r="AB187" i="1"/>
  <c r="AD187" i="1"/>
  <c r="AE187" i="1"/>
  <c r="AG187" i="1"/>
  <c r="AH187" i="1"/>
  <c r="AJ187" i="1"/>
  <c r="AK187" i="1"/>
  <c r="AM187" i="1"/>
  <c r="AN187" i="1"/>
  <c r="AP187" i="1"/>
  <c r="AQ187" i="1"/>
  <c r="AS187" i="1"/>
  <c r="AT187" i="1"/>
  <c r="AV187" i="1"/>
  <c r="AW187" i="1"/>
  <c r="AX187" i="1"/>
  <c r="BA187" i="1" s="1"/>
  <c r="BE187" i="1"/>
  <c r="BF187" i="1" s="1"/>
  <c r="I188" i="1"/>
  <c r="BA188" i="1" s="1"/>
  <c r="K188" i="1"/>
  <c r="M188" i="1"/>
  <c r="O188" i="1"/>
  <c r="P188" i="1"/>
  <c r="R188" i="1"/>
  <c r="S188" i="1"/>
  <c r="U188" i="1"/>
  <c r="V188" i="1"/>
  <c r="X188" i="1"/>
  <c r="Y188" i="1"/>
  <c r="AA188" i="1"/>
  <c r="AB188" i="1"/>
  <c r="AD188" i="1"/>
  <c r="AE188" i="1"/>
  <c r="AG188" i="1"/>
  <c r="AH188" i="1"/>
  <c r="AJ188" i="1"/>
  <c r="AK188" i="1"/>
  <c r="AM188" i="1"/>
  <c r="AN188" i="1"/>
  <c r="AP188" i="1"/>
  <c r="AQ188" i="1"/>
  <c r="AS188" i="1"/>
  <c r="AT188" i="1"/>
  <c r="AV188" i="1"/>
  <c r="AW188" i="1"/>
  <c r="AX188" i="1"/>
  <c r="BE188" i="1"/>
  <c r="BF188" i="1" s="1"/>
  <c r="I189" i="1"/>
  <c r="M189" i="1" s="1"/>
  <c r="K189" i="1"/>
  <c r="O189" i="1"/>
  <c r="P189" i="1"/>
  <c r="R189" i="1"/>
  <c r="S189" i="1"/>
  <c r="U189" i="1"/>
  <c r="V189" i="1"/>
  <c r="X189" i="1"/>
  <c r="Y189" i="1"/>
  <c r="AA189" i="1"/>
  <c r="AB189" i="1"/>
  <c r="AD189" i="1"/>
  <c r="AE189" i="1"/>
  <c r="AG189" i="1"/>
  <c r="AH189" i="1"/>
  <c r="AJ189" i="1"/>
  <c r="AK189" i="1"/>
  <c r="AM189" i="1"/>
  <c r="AN189" i="1"/>
  <c r="AP189" i="1"/>
  <c r="AQ189" i="1"/>
  <c r="AS189" i="1"/>
  <c r="AT189" i="1"/>
  <c r="AV189" i="1"/>
  <c r="AW189" i="1"/>
  <c r="AX189" i="1"/>
  <c r="BE189" i="1"/>
  <c r="BF189" i="1" s="1"/>
  <c r="I190" i="1"/>
  <c r="M190" i="1" s="1"/>
  <c r="K190" i="1"/>
  <c r="O190" i="1"/>
  <c r="P190" i="1"/>
  <c r="R190" i="1"/>
  <c r="S190" i="1"/>
  <c r="U190" i="1"/>
  <c r="V190" i="1"/>
  <c r="X190" i="1"/>
  <c r="Y190" i="1"/>
  <c r="AA190" i="1"/>
  <c r="AB190" i="1"/>
  <c r="AD190" i="1"/>
  <c r="AE190" i="1"/>
  <c r="AG190" i="1"/>
  <c r="AH190" i="1"/>
  <c r="AJ190" i="1"/>
  <c r="AK190" i="1"/>
  <c r="AM190" i="1"/>
  <c r="AN190" i="1"/>
  <c r="AP190" i="1"/>
  <c r="AQ190" i="1"/>
  <c r="AS190" i="1"/>
  <c r="AT190" i="1"/>
  <c r="AV190" i="1"/>
  <c r="AW190" i="1"/>
  <c r="AX190" i="1"/>
  <c r="BA190" i="1" s="1"/>
  <c r="BE190" i="1"/>
  <c r="BF190" i="1" s="1"/>
  <c r="I191" i="1"/>
  <c r="M191" i="1" s="1"/>
  <c r="K191" i="1"/>
  <c r="O191" i="1"/>
  <c r="P191" i="1"/>
  <c r="R191" i="1"/>
  <c r="S191" i="1"/>
  <c r="U191" i="1"/>
  <c r="V191" i="1"/>
  <c r="X191" i="1"/>
  <c r="Y191" i="1"/>
  <c r="AA191" i="1"/>
  <c r="AB191" i="1"/>
  <c r="AD191" i="1"/>
  <c r="AE191" i="1"/>
  <c r="AG191" i="1"/>
  <c r="AH191" i="1"/>
  <c r="AJ191" i="1"/>
  <c r="AK191" i="1"/>
  <c r="AM191" i="1"/>
  <c r="AN191" i="1"/>
  <c r="AP191" i="1"/>
  <c r="AQ191" i="1"/>
  <c r="AS191" i="1"/>
  <c r="AT191" i="1"/>
  <c r="AV191" i="1"/>
  <c r="AW191" i="1"/>
  <c r="AX191" i="1"/>
  <c r="BE191" i="1"/>
  <c r="BF191" i="1"/>
  <c r="I192" i="1"/>
  <c r="K192" i="1"/>
  <c r="M192" i="1"/>
  <c r="O192" i="1"/>
  <c r="P192" i="1"/>
  <c r="R192" i="1"/>
  <c r="S192" i="1"/>
  <c r="U192" i="1"/>
  <c r="V192" i="1"/>
  <c r="X192" i="1"/>
  <c r="Y192" i="1"/>
  <c r="AA192" i="1"/>
  <c r="AB192" i="1"/>
  <c r="AD192" i="1"/>
  <c r="AE192" i="1"/>
  <c r="AG192" i="1"/>
  <c r="AH192" i="1"/>
  <c r="AJ192" i="1"/>
  <c r="AK192" i="1"/>
  <c r="AM192" i="1"/>
  <c r="AN192" i="1"/>
  <c r="AP192" i="1"/>
  <c r="AQ192" i="1"/>
  <c r="AS192" i="1"/>
  <c r="AT192" i="1"/>
  <c r="AV192" i="1"/>
  <c r="AW192" i="1"/>
  <c r="AX192" i="1"/>
  <c r="BE192" i="1"/>
  <c r="BF192" i="1"/>
  <c r="I193" i="1"/>
  <c r="K193" i="1"/>
  <c r="O193" i="1"/>
  <c r="P193" i="1"/>
  <c r="R193" i="1"/>
  <c r="S193" i="1"/>
  <c r="U193" i="1"/>
  <c r="V193" i="1"/>
  <c r="X193" i="1"/>
  <c r="Y193" i="1"/>
  <c r="AA193" i="1"/>
  <c r="AB193" i="1"/>
  <c r="AD193" i="1"/>
  <c r="AE193" i="1"/>
  <c r="AG193" i="1"/>
  <c r="AH193" i="1"/>
  <c r="AJ193" i="1"/>
  <c r="AK193" i="1"/>
  <c r="AM193" i="1"/>
  <c r="AN193" i="1"/>
  <c r="AP193" i="1"/>
  <c r="AQ193" i="1"/>
  <c r="AS193" i="1"/>
  <c r="AT193" i="1"/>
  <c r="AV193" i="1"/>
  <c r="AW193" i="1"/>
  <c r="AX193" i="1"/>
  <c r="BE193" i="1"/>
  <c r="BF193" i="1" s="1"/>
  <c r="I194" i="1"/>
  <c r="K194" i="1"/>
  <c r="M194" i="1"/>
  <c r="O194" i="1"/>
  <c r="P194" i="1"/>
  <c r="R194" i="1"/>
  <c r="S194" i="1"/>
  <c r="U194" i="1"/>
  <c r="V194" i="1"/>
  <c r="X194" i="1"/>
  <c r="Y194" i="1"/>
  <c r="AZ194" i="1" s="1"/>
  <c r="AA194" i="1"/>
  <c r="AB194" i="1"/>
  <c r="AD194" i="1"/>
  <c r="AE194" i="1"/>
  <c r="AG194" i="1"/>
  <c r="AH194" i="1"/>
  <c r="AJ194" i="1"/>
  <c r="AK194" i="1"/>
  <c r="AM194" i="1"/>
  <c r="AN194" i="1"/>
  <c r="AP194" i="1"/>
  <c r="AQ194" i="1"/>
  <c r="AS194" i="1"/>
  <c r="AT194" i="1"/>
  <c r="AV194" i="1"/>
  <c r="AW194" i="1"/>
  <c r="AX194" i="1"/>
  <c r="BE194" i="1"/>
  <c r="I195" i="1"/>
  <c r="K195" i="1"/>
  <c r="M195" i="1"/>
  <c r="O195" i="1"/>
  <c r="P195" i="1"/>
  <c r="R195" i="1"/>
  <c r="S195" i="1"/>
  <c r="U195" i="1"/>
  <c r="V195" i="1"/>
  <c r="X195" i="1"/>
  <c r="Y195" i="1"/>
  <c r="AA195" i="1"/>
  <c r="AB195" i="1"/>
  <c r="AD195" i="1"/>
  <c r="AE195" i="1"/>
  <c r="AG195" i="1"/>
  <c r="AH195" i="1"/>
  <c r="AJ195" i="1"/>
  <c r="AK195" i="1"/>
  <c r="AM195" i="1"/>
  <c r="AN195" i="1"/>
  <c r="AP195" i="1"/>
  <c r="AQ195" i="1"/>
  <c r="AS195" i="1"/>
  <c r="AT195" i="1"/>
  <c r="AV195" i="1"/>
  <c r="AW195" i="1"/>
  <c r="AX195" i="1"/>
  <c r="BE195" i="1"/>
  <c r="BF195" i="1"/>
  <c r="I196" i="1"/>
  <c r="K196" i="1"/>
  <c r="M196" i="1"/>
  <c r="O196" i="1"/>
  <c r="P196" i="1"/>
  <c r="R196" i="1"/>
  <c r="S196" i="1"/>
  <c r="U196" i="1"/>
  <c r="V196" i="1"/>
  <c r="X196" i="1"/>
  <c r="AY196" i="1" s="1"/>
  <c r="Y196" i="1"/>
  <c r="AA196" i="1"/>
  <c r="AB196" i="1"/>
  <c r="AD196" i="1"/>
  <c r="AE196" i="1"/>
  <c r="AG196" i="1"/>
  <c r="AH196" i="1"/>
  <c r="AJ196" i="1"/>
  <c r="AK196" i="1"/>
  <c r="AM196" i="1"/>
  <c r="AN196" i="1"/>
  <c r="AP196" i="1"/>
  <c r="AQ196" i="1"/>
  <c r="AS196" i="1"/>
  <c r="AT196" i="1"/>
  <c r="AV196" i="1"/>
  <c r="AW196" i="1"/>
  <c r="AX196" i="1"/>
  <c r="BA196" i="1" s="1"/>
  <c r="BE196" i="1"/>
  <c r="BF196" i="1" s="1"/>
  <c r="I197" i="1"/>
  <c r="BA197" i="1" s="1"/>
  <c r="K197" i="1"/>
  <c r="M197" i="1"/>
  <c r="O197" i="1"/>
  <c r="P197" i="1"/>
  <c r="R197" i="1"/>
  <c r="S197" i="1"/>
  <c r="U197" i="1"/>
  <c r="V197" i="1"/>
  <c r="X197" i="1"/>
  <c r="Y197" i="1"/>
  <c r="AA197" i="1"/>
  <c r="AB197" i="1"/>
  <c r="AD197" i="1"/>
  <c r="AE197" i="1"/>
  <c r="AG197" i="1"/>
  <c r="AH197" i="1"/>
  <c r="AJ197" i="1"/>
  <c r="AK197" i="1"/>
  <c r="AM197" i="1"/>
  <c r="AN197" i="1"/>
  <c r="AP197" i="1"/>
  <c r="AQ197" i="1"/>
  <c r="AS197" i="1"/>
  <c r="AT197" i="1"/>
  <c r="AV197" i="1"/>
  <c r="AW197" i="1"/>
  <c r="AX197" i="1"/>
  <c r="BE197" i="1"/>
  <c r="I198" i="1"/>
  <c r="K198" i="1"/>
  <c r="O198" i="1"/>
  <c r="P198" i="1"/>
  <c r="R198" i="1"/>
  <c r="S198" i="1"/>
  <c r="U198" i="1"/>
  <c r="V198" i="1"/>
  <c r="X198" i="1"/>
  <c r="Y198" i="1"/>
  <c r="AA198" i="1"/>
  <c r="AB198" i="1"/>
  <c r="AD198" i="1"/>
  <c r="AE198" i="1"/>
  <c r="AG198" i="1"/>
  <c r="AH198" i="1"/>
  <c r="AJ198" i="1"/>
  <c r="AK198" i="1"/>
  <c r="AM198" i="1"/>
  <c r="AN198" i="1"/>
  <c r="AP198" i="1"/>
  <c r="AQ198" i="1"/>
  <c r="AS198" i="1"/>
  <c r="AT198" i="1"/>
  <c r="AV198" i="1"/>
  <c r="AW198" i="1"/>
  <c r="AX198" i="1"/>
  <c r="BE198" i="1"/>
  <c r="BF198" i="1" s="1"/>
  <c r="I199" i="1"/>
  <c r="BA199" i="1" s="1"/>
  <c r="K199" i="1"/>
  <c r="M199" i="1"/>
  <c r="O199" i="1"/>
  <c r="P199" i="1"/>
  <c r="R199" i="1"/>
  <c r="S199" i="1"/>
  <c r="U199" i="1"/>
  <c r="V199" i="1"/>
  <c r="X199" i="1"/>
  <c r="Y199" i="1"/>
  <c r="AA199" i="1"/>
  <c r="AB199" i="1"/>
  <c r="AD199" i="1"/>
  <c r="AE199" i="1"/>
  <c r="AG199" i="1"/>
  <c r="AH199" i="1"/>
  <c r="AJ199" i="1"/>
  <c r="AK199" i="1"/>
  <c r="AM199" i="1"/>
  <c r="AN199" i="1"/>
  <c r="AP199" i="1"/>
  <c r="AQ199" i="1"/>
  <c r="AS199" i="1"/>
  <c r="AT199" i="1"/>
  <c r="AV199" i="1"/>
  <c r="AW199" i="1"/>
  <c r="AX199" i="1"/>
  <c r="BE199" i="1"/>
  <c r="BF199" i="1" s="1"/>
  <c r="I200" i="1"/>
  <c r="K200" i="1"/>
  <c r="M200" i="1"/>
  <c r="O200" i="1"/>
  <c r="P200" i="1"/>
  <c r="R200" i="1"/>
  <c r="S200" i="1"/>
  <c r="U200" i="1"/>
  <c r="V200" i="1"/>
  <c r="X200" i="1"/>
  <c r="Y200" i="1"/>
  <c r="AA200" i="1"/>
  <c r="AB200" i="1"/>
  <c r="AD200" i="1"/>
  <c r="AE200" i="1"/>
  <c r="AG200" i="1"/>
  <c r="AH200" i="1"/>
  <c r="AJ200" i="1"/>
  <c r="AK200" i="1"/>
  <c r="AM200" i="1"/>
  <c r="AN200" i="1"/>
  <c r="AP200" i="1"/>
  <c r="AQ200" i="1"/>
  <c r="AS200" i="1"/>
  <c r="AT200" i="1"/>
  <c r="AV200" i="1"/>
  <c r="AW200" i="1"/>
  <c r="AX200" i="1"/>
  <c r="BA200" i="1"/>
  <c r="BE200" i="1"/>
  <c r="BF200" i="1"/>
  <c r="I201" i="1"/>
  <c r="K201" i="1"/>
  <c r="M201" i="1"/>
  <c r="O201" i="1"/>
  <c r="P201" i="1"/>
  <c r="R201" i="1"/>
  <c r="S201" i="1"/>
  <c r="U201" i="1"/>
  <c r="V201" i="1"/>
  <c r="X201" i="1"/>
  <c r="Y201" i="1"/>
  <c r="AA201" i="1"/>
  <c r="AB201" i="1"/>
  <c r="AD201" i="1"/>
  <c r="AE201" i="1"/>
  <c r="AG201" i="1"/>
  <c r="AH201" i="1"/>
  <c r="AJ201" i="1"/>
  <c r="AK201" i="1"/>
  <c r="AM201" i="1"/>
  <c r="AN201" i="1"/>
  <c r="AP201" i="1"/>
  <c r="AQ201" i="1"/>
  <c r="AS201" i="1"/>
  <c r="AT201" i="1"/>
  <c r="AV201" i="1"/>
  <c r="AW201" i="1"/>
  <c r="AX201" i="1"/>
  <c r="BE201" i="1"/>
  <c r="BF201" i="1" s="1"/>
  <c r="I202" i="1"/>
  <c r="K202" i="1"/>
  <c r="M202" i="1"/>
  <c r="O202" i="1"/>
  <c r="P202" i="1"/>
  <c r="R202" i="1"/>
  <c r="S202" i="1"/>
  <c r="U202" i="1"/>
  <c r="V202" i="1"/>
  <c r="X202" i="1"/>
  <c r="Y202" i="1"/>
  <c r="AA202" i="1"/>
  <c r="AB202" i="1"/>
  <c r="AD202" i="1"/>
  <c r="AE202" i="1"/>
  <c r="AG202" i="1"/>
  <c r="AH202" i="1"/>
  <c r="AJ202" i="1"/>
  <c r="AK202" i="1"/>
  <c r="AM202" i="1"/>
  <c r="AN202" i="1"/>
  <c r="AP202" i="1"/>
  <c r="AQ202" i="1"/>
  <c r="AS202" i="1"/>
  <c r="AT202" i="1"/>
  <c r="AV202" i="1"/>
  <c r="AW202" i="1"/>
  <c r="AX202" i="1"/>
  <c r="BA202" i="1"/>
  <c r="BE202" i="1"/>
  <c r="I203" i="1"/>
  <c r="K203" i="1"/>
  <c r="M203" i="1"/>
  <c r="O203" i="1"/>
  <c r="P203" i="1"/>
  <c r="R203" i="1"/>
  <c r="S203" i="1"/>
  <c r="U203" i="1"/>
  <c r="V203" i="1"/>
  <c r="X203" i="1"/>
  <c r="Y203" i="1"/>
  <c r="AA203" i="1"/>
  <c r="AB203" i="1"/>
  <c r="AD203" i="1"/>
  <c r="AE203" i="1"/>
  <c r="AG203" i="1"/>
  <c r="AH203" i="1"/>
  <c r="AJ203" i="1"/>
  <c r="AK203" i="1"/>
  <c r="AM203" i="1"/>
  <c r="AN203" i="1"/>
  <c r="AP203" i="1"/>
  <c r="AQ203" i="1"/>
  <c r="AS203" i="1"/>
  <c r="AT203" i="1"/>
  <c r="AV203" i="1"/>
  <c r="AW203" i="1"/>
  <c r="AX203" i="1"/>
  <c r="BE203" i="1"/>
  <c r="I204" i="1"/>
  <c r="K204" i="1"/>
  <c r="M204" i="1"/>
  <c r="O204" i="1"/>
  <c r="P204" i="1"/>
  <c r="R204" i="1"/>
  <c r="S204" i="1"/>
  <c r="U204" i="1"/>
  <c r="V204" i="1"/>
  <c r="X204" i="1"/>
  <c r="Y204" i="1"/>
  <c r="AA204" i="1"/>
  <c r="AB204" i="1"/>
  <c r="AD204" i="1"/>
  <c r="AE204" i="1"/>
  <c r="AG204" i="1"/>
  <c r="AH204" i="1"/>
  <c r="AJ204" i="1"/>
  <c r="AK204" i="1"/>
  <c r="AM204" i="1"/>
  <c r="AN204" i="1"/>
  <c r="AP204" i="1"/>
  <c r="AQ204" i="1"/>
  <c r="AS204" i="1"/>
  <c r="AT204" i="1"/>
  <c r="AV204" i="1"/>
  <c r="AW204" i="1"/>
  <c r="AX204" i="1"/>
  <c r="BE204" i="1"/>
  <c r="BF204" i="1"/>
  <c r="I205" i="1"/>
  <c r="K205" i="1"/>
  <c r="M205" i="1"/>
  <c r="O205" i="1"/>
  <c r="P205" i="1"/>
  <c r="R205" i="1"/>
  <c r="S205" i="1"/>
  <c r="U205" i="1"/>
  <c r="V205" i="1"/>
  <c r="X205" i="1"/>
  <c r="Y205" i="1"/>
  <c r="AA205" i="1"/>
  <c r="AB205" i="1"/>
  <c r="AD205" i="1"/>
  <c r="AE205" i="1"/>
  <c r="AG205" i="1"/>
  <c r="AH205" i="1"/>
  <c r="AJ205" i="1"/>
  <c r="AK205" i="1"/>
  <c r="AM205" i="1"/>
  <c r="AN205" i="1"/>
  <c r="AP205" i="1"/>
  <c r="AQ205" i="1"/>
  <c r="AS205" i="1"/>
  <c r="AT205" i="1"/>
  <c r="AV205" i="1"/>
  <c r="AW205" i="1"/>
  <c r="AX205" i="1"/>
  <c r="BE205" i="1"/>
  <c r="BF205" i="1" s="1"/>
  <c r="I206" i="1"/>
  <c r="K206" i="1"/>
  <c r="M206" i="1"/>
  <c r="O206" i="1"/>
  <c r="P206" i="1"/>
  <c r="R206" i="1"/>
  <c r="S206" i="1"/>
  <c r="U206" i="1"/>
  <c r="V206" i="1"/>
  <c r="X206" i="1"/>
  <c r="Y206" i="1"/>
  <c r="AA206" i="1"/>
  <c r="AB206" i="1"/>
  <c r="AD206" i="1"/>
  <c r="AE206" i="1"/>
  <c r="AG206" i="1"/>
  <c r="AH206" i="1"/>
  <c r="AJ206" i="1"/>
  <c r="AK206" i="1"/>
  <c r="AM206" i="1"/>
  <c r="AN206" i="1"/>
  <c r="AP206" i="1"/>
  <c r="AQ206" i="1"/>
  <c r="AS206" i="1"/>
  <c r="AT206" i="1"/>
  <c r="AV206" i="1"/>
  <c r="AW206" i="1"/>
  <c r="AX206" i="1"/>
  <c r="BA206" i="1"/>
  <c r="BE206" i="1"/>
  <c r="BF206" i="1"/>
  <c r="BF203" i="1" s="1"/>
  <c r="BF202" i="1" s="1"/>
  <c r="I207" i="1"/>
  <c r="K207" i="1"/>
  <c r="M207" i="1"/>
  <c r="O207" i="1"/>
  <c r="P207" i="1"/>
  <c r="R207" i="1"/>
  <c r="S207" i="1"/>
  <c r="U207" i="1"/>
  <c r="V207" i="1"/>
  <c r="X207" i="1"/>
  <c r="Y207" i="1"/>
  <c r="AA207" i="1"/>
  <c r="AB207" i="1"/>
  <c r="AD207" i="1"/>
  <c r="AE207" i="1"/>
  <c r="AG207" i="1"/>
  <c r="AH207" i="1"/>
  <c r="AJ207" i="1"/>
  <c r="AK207" i="1"/>
  <c r="AM207" i="1"/>
  <c r="AN207" i="1"/>
  <c r="AP207" i="1"/>
  <c r="AQ207" i="1"/>
  <c r="AS207" i="1"/>
  <c r="AT207" i="1"/>
  <c r="AV207" i="1"/>
  <c r="AW207" i="1"/>
  <c r="AX207" i="1"/>
  <c r="BA207" i="1" s="1"/>
  <c r="BE207" i="1"/>
  <c r="I208" i="1"/>
  <c r="K208" i="1"/>
  <c r="M208" i="1"/>
  <c r="O208" i="1"/>
  <c r="P208" i="1"/>
  <c r="R208" i="1"/>
  <c r="S208" i="1"/>
  <c r="U208" i="1"/>
  <c r="V208" i="1"/>
  <c r="X208" i="1"/>
  <c r="Y208" i="1"/>
  <c r="AA208" i="1"/>
  <c r="AB208" i="1"/>
  <c r="AD208" i="1"/>
  <c r="AE208" i="1"/>
  <c r="AG208" i="1"/>
  <c r="AH208" i="1"/>
  <c r="AJ208" i="1"/>
  <c r="AK208" i="1"/>
  <c r="AM208" i="1"/>
  <c r="AN208" i="1"/>
  <c r="AP208" i="1"/>
  <c r="AQ208" i="1"/>
  <c r="AS208" i="1"/>
  <c r="AT208" i="1"/>
  <c r="AV208" i="1"/>
  <c r="AW208" i="1"/>
  <c r="AX208" i="1"/>
  <c r="BE208" i="1"/>
  <c r="I209" i="1"/>
  <c r="K209" i="1"/>
  <c r="M209" i="1"/>
  <c r="O209" i="1"/>
  <c r="P209" i="1"/>
  <c r="R209" i="1"/>
  <c r="S209" i="1"/>
  <c r="U209" i="1"/>
  <c r="V209" i="1"/>
  <c r="X209" i="1"/>
  <c r="Y209" i="1"/>
  <c r="AA209" i="1"/>
  <c r="AB209" i="1"/>
  <c r="AD209" i="1"/>
  <c r="AE209" i="1"/>
  <c r="AG209" i="1"/>
  <c r="AH209" i="1"/>
  <c r="AJ209" i="1"/>
  <c r="AK209" i="1"/>
  <c r="AM209" i="1"/>
  <c r="AN209" i="1"/>
  <c r="AP209" i="1"/>
  <c r="AQ209" i="1"/>
  <c r="AS209" i="1"/>
  <c r="AT209" i="1"/>
  <c r="AV209" i="1"/>
  <c r="AW209" i="1"/>
  <c r="AX209" i="1"/>
  <c r="BE209" i="1"/>
  <c r="BF209" i="1" s="1"/>
  <c r="BF208" i="1" s="1"/>
  <c r="BF207" i="1" s="1"/>
  <c r="I210" i="1"/>
  <c r="K210" i="1"/>
  <c r="O210" i="1"/>
  <c r="P210" i="1"/>
  <c r="R210" i="1"/>
  <c r="S210" i="1"/>
  <c r="U210" i="1"/>
  <c r="V210" i="1"/>
  <c r="X210" i="1"/>
  <c r="Y210" i="1"/>
  <c r="AA210" i="1"/>
  <c r="AB210" i="1"/>
  <c r="AD210" i="1"/>
  <c r="AE210" i="1"/>
  <c r="AG210" i="1"/>
  <c r="AH210" i="1"/>
  <c r="AJ210" i="1"/>
  <c r="AK210" i="1"/>
  <c r="AM210" i="1"/>
  <c r="AN210" i="1"/>
  <c r="AP210" i="1"/>
  <c r="AQ210" i="1"/>
  <c r="AS210" i="1"/>
  <c r="AT210" i="1"/>
  <c r="AV210" i="1"/>
  <c r="AW210" i="1"/>
  <c r="AX210" i="1"/>
  <c r="BE210" i="1"/>
  <c r="I211" i="1"/>
  <c r="K211" i="1"/>
  <c r="M211" i="1"/>
  <c r="O211" i="1"/>
  <c r="P211" i="1"/>
  <c r="R211" i="1"/>
  <c r="S211" i="1"/>
  <c r="U211" i="1"/>
  <c r="V211" i="1"/>
  <c r="X211" i="1"/>
  <c r="Y211" i="1"/>
  <c r="AA211" i="1"/>
  <c r="AB211" i="1"/>
  <c r="AD211" i="1"/>
  <c r="AE211" i="1"/>
  <c r="AG211" i="1"/>
  <c r="AH211" i="1"/>
  <c r="AJ211" i="1"/>
  <c r="AK211" i="1"/>
  <c r="AM211" i="1"/>
  <c r="AN211" i="1"/>
  <c r="AP211" i="1"/>
  <c r="AQ211" i="1"/>
  <c r="AS211" i="1"/>
  <c r="AT211" i="1"/>
  <c r="AV211" i="1"/>
  <c r="AW211" i="1"/>
  <c r="AX211" i="1"/>
  <c r="BA211" i="1"/>
  <c r="BE211" i="1"/>
  <c r="I212" i="1"/>
  <c r="K212" i="1"/>
  <c r="O212" i="1"/>
  <c r="P212" i="1"/>
  <c r="R212" i="1"/>
  <c r="S212" i="1"/>
  <c r="U212" i="1"/>
  <c r="V212" i="1"/>
  <c r="X212" i="1"/>
  <c r="Y212" i="1"/>
  <c r="AA212" i="1"/>
  <c r="AB212" i="1"/>
  <c r="AD212" i="1"/>
  <c r="AE212" i="1"/>
  <c r="AG212" i="1"/>
  <c r="AH212" i="1"/>
  <c r="AJ212" i="1"/>
  <c r="AK212" i="1"/>
  <c r="AM212" i="1"/>
  <c r="AN212" i="1"/>
  <c r="AP212" i="1"/>
  <c r="AQ212" i="1"/>
  <c r="AS212" i="1"/>
  <c r="AT212" i="1"/>
  <c r="AV212" i="1"/>
  <c r="AW212" i="1"/>
  <c r="AX212" i="1"/>
  <c r="BE212" i="1"/>
  <c r="BF212" i="1" s="1"/>
  <c r="I213" i="1"/>
  <c r="K213" i="1"/>
  <c r="O213" i="1"/>
  <c r="P213" i="1"/>
  <c r="R213" i="1"/>
  <c r="S213" i="1"/>
  <c r="U213" i="1"/>
  <c r="V213" i="1"/>
  <c r="X213" i="1"/>
  <c r="Y213" i="1"/>
  <c r="AA213" i="1"/>
  <c r="AB213" i="1"/>
  <c r="AD213" i="1"/>
  <c r="AE213" i="1"/>
  <c r="AG213" i="1"/>
  <c r="AH213" i="1"/>
  <c r="AJ213" i="1"/>
  <c r="AK213" i="1"/>
  <c r="AM213" i="1"/>
  <c r="AN213" i="1"/>
  <c r="AP213" i="1"/>
  <c r="AQ213" i="1"/>
  <c r="AS213" i="1"/>
  <c r="AT213" i="1"/>
  <c r="AV213" i="1"/>
  <c r="AW213" i="1"/>
  <c r="AX213" i="1"/>
  <c r="BE213" i="1"/>
  <c r="BF213" i="1"/>
  <c r="I214" i="1"/>
  <c r="K214" i="1"/>
  <c r="O214" i="1"/>
  <c r="P214" i="1"/>
  <c r="R214" i="1"/>
  <c r="S214" i="1"/>
  <c r="U214" i="1"/>
  <c r="V214" i="1"/>
  <c r="X214" i="1"/>
  <c r="Y214" i="1"/>
  <c r="AA214" i="1"/>
  <c r="AB214" i="1"/>
  <c r="AD214" i="1"/>
  <c r="AE214" i="1"/>
  <c r="AG214" i="1"/>
  <c r="AH214" i="1"/>
  <c r="AJ214" i="1"/>
  <c r="AK214" i="1"/>
  <c r="AM214" i="1"/>
  <c r="AN214" i="1"/>
  <c r="AP214" i="1"/>
  <c r="AQ214" i="1"/>
  <c r="AS214" i="1"/>
  <c r="AT214" i="1"/>
  <c r="AV214" i="1"/>
  <c r="AW214" i="1"/>
  <c r="AX214" i="1"/>
  <c r="BE214" i="1"/>
  <c r="BF214" i="1" s="1"/>
  <c r="I215" i="1"/>
  <c r="K215" i="1"/>
  <c r="M215" i="1"/>
  <c r="O215" i="1"/>
  <c r="P215" i="1"/>
  <c r="R215" i="1"/>
  <c r="S215" i="1"/>
  <c r="U215" i="1"/>
  <c r="V215" i="1"/>
  <c r="X215" i="1"/>
  <c r="Y215" i="1"/>
  <c r="AA215" i="1"/>
  <c r="AB215" i="1"/>
  <c r="AD215" i="1"/>
  <c r="AE215" i="1"/>
  <c r="AG215" i="1"/>
  <c r="AH215" i="1"/>
  <c r="AJ215" i="1"/>
  <c r="AK215" i="1"/>
  <c r="AM215" i="1"/>
  <c r="AN215" i="1"/>
  <c r="AP215" i="1"/>
  <c r="AQ215" i="1"/>
  <c r="AS215" i="1"/>
  <c r="AT215" i="1"/>
  <c r="AV215" i="1"/>
  <c r="AW215" i="1"/>
  <c r="AX215" i="1"/>
  <c r="BA215" i="1"/>
  <c r="BE215" i="1"/>
  <c r="BF215" i="1" s="1"/>
  <c r="I216" i="1"/>
  <c r="K216" i="1"/>
  <c r="M216" i="1"/>
  <c r="O216" i="1"/>
  <c r="P216" i="1"/>
  <c r="R216" i="1"/>
  <c r="S216" i="1"/>
  <c r="U216" i="1"/>
  <c r="V216" i="1"/>
  <c r="X216" i="1"/>
  <c r="Y216" i="1"/>
  <c r="AA216" i="1"/>
  <c r="AB216" i="1"/>
  <c r="AD216" i="1"/>
  <c r="AE216" i="1"/>
  <c r="AG216" i="1"/>
  <c r="AH216" i="1"/>
  <c r="AJ216" i="1"/>
  <c r="AK216" i="1"/>
  <c r="AM216" i="1"/>
  <c r="AN216" i="1"/>
  <c r="AP216" i="1"/>
  <c r="AQ216" i="1"/>
  <c r="AS216" i="1"/>
  <c r="AT216" i="1"/>
  <c r="AV216" i="1"/>
  <c r="AW216" i="1"/>
  <c r="AX216" i="1"/>
  <c r="BE216" i="1"/>
  <c r="BF216" i="1"/>
  <c r="I217" i="1"/>
  <c r="K217" i="1"/>
  <c r="M217" i="1"/>
  <c r="O217" i="1"/>
  <c r="P217" i="1"/>
  <c r="R217" i="1"/>
  <c r="S217" i="1"/>
  <c r="U217" i="1"/>
  <c r="V217" i="1"/>
  <c r="X217" i="1"/>
  <c r="Y217" i="1"/>
  <c r="AZ217" i="1" s="1"/>
  <c r="BC217" i="1" s="1"/>
  <c r="AA217" i="1"/>
  <c r="AB217" i="1"/>
  <c r="AD217" i="1"/>
  <c r="AE217" i="1"/>
  <c r="AG217" i="1"/>
  <c r="AH217" i="1"/>
  <c r="AJ217" i="1"/>
  <c r="AK217" i="1"/>
  <c r="AM217" i="1"/>
  <c r="AN217" i="1"/>
  <c r="AP217" i="1"/>
  <c r="AQ217" i="1"/>
  <c r="AS217" i="1"/>
  <c r="AT217" i="1"/>
  <c r="AV217" i="1"/>
  <c r="AW217" i="1"/>
  <c r="AX217" i="1"/>
  <c r="BE217" i="1"/>
  <c r="BF217" i="1" s="1"/>
  <c r="I218" i="1"/>
  <c r="K218" i="1"/>
  <c r="M218" i="1"/>
  <c r="O218" i="1"/>
  <c r="P218" i="1"/>
  <c r="R218" i="1"/>
  <c r="S218" i="1"/>
  <c r="U218" i="1"/>
  <c r="V218" i="1"/>
  <c r="X218" i="1"/>
  <c r="Y218" i="1"/>
  <c r="AA218" i="1"/>
  <c r="AB218" i="1"/>
  <c r="AD218" i="1"/>
  <c r="AE218" i="1"/>
  <c r="AG218" i="1"/>
  <c r="AH218" i="1"/>
  <c r="AJ218" i="1"/>
  <c r="AK218" i="1"/>
  <c r="AM218" i="1"/>
  <c r="AN218" i="1"/>
  <c r="AP218" i="1"/>
  <c r="AQ218" i="1"/>
  <c r="AS218" i="1"/>
  <c r="AT218" i="1"/>
  <c r="AV218" i="1"/>
  <c r="AW218" i="1"/>
  <c r="AX218" i="1"/>
  <c r="BE218" i="1"/>
  <c r="BF218" i="1"/>
  <c r="I219" i="1"/>
  <c r="K219" i="1"/>
  <c r="M219" i="1"/>
  <c r="O219" i="1"/>
  <c r="P219" i="1"/>
  <c r="R219" i="1"/>
  <c r="S219" i="1"/>
  <c r="U219" i="1"/>
  <c r="V219" i="1"/>
  <c r="X219" i="1"/>
  <c r="Y219" i="1"/>
  <c r="AA219" i="1"/>
  <c r="AB219" i="1"/>
  <c r="AD219" i="1"/>
  <c r="AE219" i="1"/>
  <c r="AG219" i="1"/>
  <c r="AH219" i="1"/>
  <c r="AJ219" i="1"/>
  <c r="AK219" i="1"/>
  <c r="AM219" i="1"/>
  <c r="AN219" i="1"/>
  <c r="AP219" i="1"/>
  <c r="AQ219" i="1"/>
  <c r="AS219" i="1"/>
  <c r="AT219" i="1"/>
  <c r="AV219" i="1"/>
  <c r="AW219" i="1"/>
  <c r="AX219" i="1"/>
  <c r="BA219" i="1"/>
  <c r="BE219" i="1"/>
  <c r="BF219" i="1" s="1"/>
  <c r="I220" i="1"/>
  <c r="M220" i="1" s="1"/>
  <c r="K220" i="1"/>
  <c r="O220" i="1"/>
  <c r="P220" i="1"/>
  <c r="R220" i="1"/>
  <c r="S220" i="1"/>
  <c r="U220" i="1"/>
  <c r="V220" i="1"/>
  <c r="X220" i="1"/>
  <c r="Y220" i="1"/>
  <c r="AA220" i="1"/>
  <c r="AB220" i="1"/>
  <c r="AD220" i="1"/>
  <c r="AE220" i="1"/>
  <c r="AG220" i="1"/>
  <c r="AH220" i="1"/>
  <c r="AJ220" i="1"/>
  <c r="AK220" i="1"/>
  <c r="AM220" i="1"/>
  <c r="AN220" i="1"/>
  <c r="AP220" i="1"/>
  <c r="AQ220" i="1"/>
  <c r="AS220" i="1"/>
  <c r="AT220" i="1"/>
  <c r="AV220" i="1"/>
  <c r="AW220" i="1"/>
  <c r="AX220" i="1"/>
  <c r="BE220" i="1"/>
  <c r="BF220" i="1"/>
  <c r="I221" i="1"/>
  <c r="K221" i="1"/>
  <c r="M221" i="1"/>
  <c r="O221" i="1"/>
  <c r="P221" i="1"/>
  <c r="R221" i="1"/>
  <c r="S221" i="1"/>
  <c r="U221" i="1"/>
  <c r="V221" i="1"/>
  <c r="X221" i="1"/>
  <c r="Y221" i="1"/>
  <c r="AA221" i="1"/>
  <c r="AB221" i="1"/>
  <c r="AD221" i="1"/>
  <c r="AE221" i="1"/>
  <c r="AG221" i="1"/>
  <c r="AH221" i="1"/>
  <c r="AJ221" i="1"/>
  <c r="AK221" i="1"/>
  <c r="AM221" i="1"/>
  <c r="AN221" i="1"/>
  <c r="AP221" i="1"/>
  <c r="AQ221" i="1"/>
  <c r="AS221" i="1"/>
  <c r="AT221" i="1"/>
  <c r="AV221" i="1"/>
  <c r="AW221" i="1"/>
  <c r="AX221" i="1"/>
  <c r="BE221" i="1"/>
  <c r="BF221" i="1"/>
  <c r="I222" i="1"/>
  <c r="K222" i="1"/>
  <c r="O222" i="1"/>
  <c r="P222" i="1"/>
  <c r="R222" i="1"/>
  <c r="S222" i="1"/>
  <c r="U222" i="1"/>
  <c r="V222" i="1"/>
  <c r="X222" i="1"/>
  <c r="Y222" i="1"/>
  <c r="AA222" i="1"/>
  <c r="AB222" i="1"/>
  <c r="AD222" i="1"/>
  <c r="AE222" i="1"/>
  <c r="AG222" i="1"/>
  <c r="AH222" i="1"/>
  <c r="AJ222" i="1"/>
  <c r="AK222" i="1"/>
  <c r="AM222" i="1"/>
  <c r="AN222" i="1"/>
  <c r="AP222" i="1"/>
  <c r="AQ222" i="1"/>
  <c r="AS222" i="1"/>
  <c r="AT222" i="1"/>
  <c r="AV222" i="1"/>
  <c r="AW222" i="1"/>
  <c r="AX222" i="1"/>
  <c r="BE222" i="1"/>
  <c r="BF222" i="1"/>
  <c r="I223" i="1"/>
  <c r="K223" i="1"/>
  <c r="M223" i="1"/>
  <c r="O223" i="1"/>
  <c r="P223" i="1"/>
  <c r="R223" i="1"/>
  <c r="S223" i="1"/>
  <c r="U223" i="1"/>
  <c r="V223" i="1"/>
  <c r="X223" i="1"/>
  <c r="Y223" i="1"/>
  <c r="AZ223" i="1" s="1"/>
  <c r="AA223" i="1"/>
  <c r="AB223" i="1"/>
  <c r="AD223" i="1"/>
  <c r="AE223" i="1"/>
  <c r="AG223" i="1"/>
  <c r="AH223" i="1"/>
  <c r="AJ223" i="1"/>
  <c r="AK223" i="1"/>
  <c r="AM223" i="1"/>
  <c r="AN223" i="1"/>
  <c r="AP223" i="1"/>
  <c r="AQ223" i="1"/>
  <c r="AS223" i="1"/>
  <c r="AT223" i="1"/>
  <c r="AV223" i="1"/>
  <c r="AW223" i="1"/>
  <c r="AX223" i="1"/>
  <c r="BA223" i="1" s="1"/>
  <c r="BE223" i="1"/>
  <c r="BF223" i="1"/>
  <c r="I224" i="1"/>
  <c r="K224" i="1"/>
  <c r="M224" i="1"/>
  <c r="O224" i="1"/>
  <c r="P224" i="1"/>
  <c r="R224" i="1"/>
  <c r="S224" i="1"/>
  <c r="U224" i="1"/>
  <c r="V224" i="1"/>
  <c r="X224" i="1"/>
  <c r="Y224" i="1"/>
  <c r="AA224" i="1"/>
  <c r="AB224" i="1"/>
  <c r="AD224" i="1"/>
  <c r="AE224" i="1"/>
  <c r="AG224" i="1"/>
  <c r="AH224" i="1"/>
  <c r="AJ224" i="1"/>
  <c r="AK224" i="1"/>
  <c r="AM224" i="1"/>
  <c r="AN224" i="1"/>
  <c r="AP224" i="1"/>
  <c r="AQ224" i="1"/>
  <c r="AS224" i="1"/>
  <c r="AT224" i="1"/>
  <c r="AV224" i="1"/>
  <c r="AW224" i="1"/>
  <c r="AX224" i="1"/>
  <c r="BE224" i="1"/>
  <c r="I225" i="1"/>
  <c r="K225" i="1"/>
  <c r="M225" i="1"/>
  <c r="O225" i="1"/>
  <c r="P225" i="1"/>
  <c r="R225" i="1"/>
  <c r="S225" i="1"/>
  <c r="U225" i="1"/>
  <c r="V225" i="1"/>
  <c r="X225" i="1"/>
  <c r="Y225" i="1"/>
  <c r="AA225" i="1"/>
  <c r="AB225" i="1"/>
  <c r="AD225" i="1"/>
  <c r="AE225" i="1"/>
  <c r="AG225" i="1"/>
  <c r="AH225" i="1"/>
  <c r="AJ225" i="1"/>
  <c r="AK225" i="1"/>
  <c r="AM225" i="1"/>
  <c r="AN225" i="1"/>
  <c r="AP225" i="1"/>
  <c r="AQ225" i="1"/>
  <c r="AS225" i="1"/>
  <c r="AT225" i="1"/>
  <c r="AV225" i="1"/>
  <c r="AW225" i="1"/>
  <c r="AX225" i="1"/>
  <c r="BE225" i="1"/>
  <c r="I226" i="1"/>
  <c r="BA226" i="1" s="1"/>
  <c r="K226" i="1"/>
  <c r="M226" i="1"/>
  <c r="O226" i="1"/>
  <c r="P226" i="1"/>
  <c r="R226" i="1"/>
  <c r="S226" i="1"/>
  <c r="U226" i="1"/>
  <c r="V226" i="1"/>
  <c r="X226" i="1"/>
  <c r="Y226" i="1"/>
  <c r="AA226" i="1"/>
  <c r="AB226" i="1"/>
  <c r="AD226" i="1"/>
  <c r="AE226" i="1"/>
  <c r="AG226" i="1"/>
  <c r="AH226" i="1"/>
  <c r="AJ226" i="1"/>
  <c r="AK226" i="1"/>
  <c r="AM226" i="1"/>
  <c r="AN226" i="1"/>
  <c r="AP226" i="1"/>
  <c r="AQ226" i="1"/>
  <c r="AS226" i="1"/>
  <c r="AT226" i="1"/>
  <c r="AV226" i="1"/>
  <c r="AW226" i="1"/>
  <c r="AX226" i="1"/>
  <c r="BE226" i="1"/>
  <c r="BF226" i="1"/>
  <c r="I227" i="1"/>
  <c r="K227" i="1"/>
  <c r="M227" i="1"/>
  <c r="O227" i="1"/>
  <c r="P227" i="1"/>
  <c r="R227" i="1"/>
  <c r="S227" i="1"/>
  <c r="U227" i="1"/>
  <c r="V227" i="1"/>
  <c r="X227" i="1"/>
  <c r="AY227" i="1" s="1"/>
  <c r="Y227" i="1"/>
  <c r="AA227" i="1"/>
  <c r="AB227" i="1"/>
  <c r="AD227" i="1"/>
  <c r="AE227" i="1"/>
  <c r="AG227" i="1"/>
  <c r="AH227" i="1"/>
  <c r="AJ227" i="1"/>
  <c r="AK227" i="1"/>
  <c r="AM227" i="1"/>
  <c r="AN227" i="1"/>
  <c r="AP227" i="1"/>
  <c r="AQ227" i="1"/>
  <c r="AS227" i="1"/>
  <c r="AT227" i="1"/>
  <c r="AV227" i="1"/>
  <c r="AW227" i="1"/>
  <c r="AX227" i="1"/>
  <c r="BA227" i="1"/>
  <c r="BE227" i="1"/>
  <c r="BF227" i="1"/>
  <c r="I228" i="1"/>
  <c r="BA228" i="1" s="1"/>
  <c r="K228" i="1"/>
  <c r="M228" i="1"/>
  <c r="O228" i="1"/>
  <c r="P228" i="1"/>
  <c r="R228" i="1"/>
  <c r="S228" i="1"/>
  <c r="U228" i="1"/>
  <c r="V228" i="1"/>
  <c r="X228" i="1"/>
  <c r="Y228" i="1"/>
  <c r="AA228" i="1"/>
  <c r="AB228" i="1"/>
  <c r="AD228" i="1"/>
  <c r="AE228" i="1"/>
  <c r="AG228" i="1"/>
  <c r="AH228" i="1"/>
  <c r="AJ228" i="1"/>
  <c r="AK228" i="1"/>
  <c r="AM228" i="1"/>
  <c r="AN228" i="1"/>
  <c r="AP228" i="1"/>
  <c r="AQ228" i="1"/>
  <c r="AS228" i="1"/>
  <c r="AT228" i="1"/>
  <c r="AV228" i="1"/>
  <c r="AW228" i="1"/>
  <c r="AX228" i="1"/>
  <c r="BE228" i="1"/>
  <c r="BF228" i="1" s="1"/>
  <c r="I229" i="1"/>
  <c r="K229" i="1"/>
  <c r="O229" i="1"/>
  <c r="P229" i="1"/>
  <c r="R229" i="1"/>
  <c r="S229" i="1"/>
  <c r="U229" i="1"/>
  <c r="V229" i="1"/>
  <c r="X229" i="1"/>
  <c r="Y229" i="1"/>
  <c r="AA229" i="1"/>
  <c r="AB229" i="1"/>
  <c r="AD229" i="1"/>
  <c r="AE229" i="1"/>
  <c r="AG229" i="1"/>
  <c r="AH229" i="1"/>
  <c r="AJ229" i="1"/>
  <c r="AK229" i="1"/>
  <c r="AM229" i="1"/>
  <c r="AN229" i="1"/>
  <c r="AP229" i="1"/>
  <c r="AQ229" i="1"/>
  <c r="AS229" i="1"/>
  <c r="AT229" i="1"/>
  <c r="AV229" i="1"/>
  <c r="AW229" i="1"/>
  <c r="AX229" i="1"/>
  <c r="BE229" i="1"/>
  <c r="BF229" i="1" s="1"/>
  <c r="I230" i="1"/>
  <c r="BA230" i="1" s="1"/>
  <c r="K230" i="1"/>
  <c r="M230" i="1"/>
  <c r="O230" i="1"/>
  <c r="P230" i="1"/>
  <c r="R230" i="1"/>
  <c r="S230" i="1"/>
  <c r="U230" i="1"/>
  <c r="V230" i="1"/>
  <c r="X230" i="1"/>
  <c r="Y230" i="1"/>
  <c r="AA230" i="1"/>
  <c r="AB230" i="1"/>
  <c r="AD230" i="1"/>
  <c r="AE230" i="1"/>
  <c r="AG230" i="1"/>
  <c r="AH230" i="1"/>
  <c r="AJ230" i="1"/>
  <c r="AK230" i="1"/>
  <c r="AM230" i="1"/>
  <c r="AN230" i="1"/>
  <c r="AP230" i="1"/>
  <c r="AQ230" i="1"/>
  <c r="AS230" i="1"/>
  <c r="AT230" i="1"/>
  <c r="AV230" i="1"/>
  <c r="AW230" i="1"/>
  <c r="AX230" i="1"/>
  <c r="BE230" i="1"/>
  <c r="BF230" i="1"/>
  <c r="I231" i="1"/>
  <c r="K231" i="1"/>
  <c r="M231" i="1"/>
  <c r="O231" i="1"/>
  <c r="P231" i="1"/>
  <c r="R231" i="1"/>
  <c r="S231" i="1"/>
  <c r="U231" i="1"/>
  <c r="V231" i="1"/>
  <c r="X231" i="1"/>
  <c r="Y231" i="1"/>
  <c r="AA231" i="1"/>
  <c r="AB231" i="1"/>
  <c r="AD231" i="1"/>
  <c r="AE231" i="1"/>
  <c r="AG231" i="1"/>
  <c r="AH231" i="1"/>
  <c r="AJ231" i="1"/>
  <c r="AK231" i="1"/>
  <c r="AM231" i="1"/>
  <c r="AN231" i="1"/>
  <c r="AP231" i="1"/>
  <c r="AQ231" i="1"/>
  <c r="AS231" i="1"/>
  <c r="AT231" i="1"/>
  <c r="AV231" i="1"/>
  <c r="AW231" i="1"/>
  <c r="AX231" i="1"/>
  <c r="BA231" i="1"/>
  <c r="BE231" i="1"/>
  <c r="BF231" i="1"/>
  <c r="I232" i="1"/>
  <c r="K232" i="1"/>
  <c r="M232" i="1"/>
  <c r="O232" i="1"/>
  <c r="P232" i="1"/>
  <c r="R232" i="1"/>
  <c r="S232" i="1"/>
  <c r="U232" i="1"/>
  <c r="V232" i="1"/>
  <c r="X232" i="1"/>
  <c r="Y232" i="1"/>
  <c r="AA232" i="1"/>
  <c r="AB232" i="1"/>
  <c r="AD232" i="1"/>
  <c r="AE232" i="1"/>
  <c r="AG232" i="1"/>
  <c r="AH232" i="1"/>
  <c r="AJ232" i="1"/>
  <c r="AK232" i="1"/>
  <c r="AM232" i="1"/>
  <c r="AN232" i="1"/>
  <c r="AP232" i="1"/>
  <c r="AQ232" i="1"/>
  <c r="AS232" i="1"/>
  <c r="AT232" i="1"/>
  <c r="AV232" i="1"/>
  <c r="AW232" i="1"/>
  <c r="AX232" i="1"/>
  <c r="BE232" i="1"/>
  <c r="BF232" i="1"/>
  <c r="I233" i="1"/>
  <c r="K233" i="1"/>
  <c r="M233" i="1"/>
  <c r="O233" i="1"/>
  <c r="P233" i="1"/>
  <c r="R233" i="1"/>
  <c r="S233" i="1"/>
  <c r="U233" i="1"/>
  <c r="V233" i="1"/>
  <c r="X233" i="1"/>
  <c r="Y233" i="1"/>
  <c r="AA233" i="1"/>
  <c r="AB233" i="1"/>
  <c r="AD233" i="1"/>
  <c r="AE233" i="1"/>
  <c r="AG233" i="1"/>
  <c r="AH233" i="1"/>
  <c r="AJ233" i="1"/>
  <c r="AK233" i="1"/>
  <c r="AM233" i="1"/>
  <c r="AN233" i="1"/>
  <c r="AP233" i="1"/>
  <c r="AQ233" i="1"/>
  <c r="AS233" i="1"/>
  <c r="AT233" i="1"/>
  <c r="AV233" i="1"/>
  <c r="AW233" i="1"/>
  <c r="AX233" i="1"/>
  <c r="BE233" i="1"/>
  <c r="BF233" i="1" s="1"/>
  <c r="I234" i="1"/>
  <c r="K234" i="1"/>
  <c r="O234" i="1"/>
  <c r="P234" i="1"/>
  <c r="R234" i="1"/>
  <c r="S234" i="1"/>
  <c r="U234" i="1"/>
  <c r="V234" i="1"/>
  <c r="X234" i="1"/>
  <c r="Y234" i="1"/>
  <c r="AA234" i="1"/>
  <c r="AB234" i="1"/>
  <c r="AD234" i="1"/>
  <c r="AE234" i="1"/>
  <c r="AG234" i="1"/>
  <c r="AH234" i="1"/>
  <c r="AJ234" i="1"/>
  <c r="AK234" i="1"/>
  <c r="AM234" i="1"/>
  <c r="AN234" i="1"/>
  <c r="AP234" i="1"/>
  <c r="AQ234" i="1"/>
  <c r="AS234" i="1"/>
  <c r="AT234" i="1"/>
  <c r="AV234" i="1"/>
  <c r="AW234" i="1"/>
  <c r="AX234" i="1"/>
  <c r="BE234" i="1"/>
  <c r="BF234" i="1"/>
  <c r="I235" i="1"/>
  <c r="K235" i="1"/>
  <c r="M235" i="1"/>
  <c r="O235" i="1"/>
  <c r="P235" i="1"/>
  <c r="R235" i="1"/>
  <c r="S235" i="1"/>
  <c r="U235" i="1"/>
  <c r="V235" i="1"/>
  <c r="X235" i="1"/>
  <c r="Y235" i="1"/>
  <c r="AA235" i="1"/>
  <c r="AB235" i="1"/>
  <c r="AD235" i="1"/>
  <c r="AE235" i="1"/>
  <c r="AG235" i="1"/>
  <c r="AH235" i="1"/>
  <c r="AJ235" i="1"/>
  <c r="AK235" i="1"/>
  <c r="AM235" i="1"/>
  <c r="AN235" i="1"/>
  <c r="AP235" i="1"/>
  <c r="AQ235" i="1"/>
  <c r="AS235" i="1"/>
  <c r="AT235" i="1"/>
  <c r="AV235" i="1"/>
  <c r="AW235" i="1"/>
  <c r="AX235" i="1"/>
  <c r="BA235" i="1"/>
  <c r="BE235" i="1"/>
  <c r="BF235" i="1"/>
  <c r="I236" i="1"/>
  <c r="BA236" i="1" s="1"/>
  <c r="K236" i="1"/>
  <c r="M236" i="1"/>
  <c r="O236" i="1"/>
  <c r="P236" i="1"/>
  <c r="R236" i="1"/>
  <c r="S236" i="1"/>
  <c r="U236" i="1"/>
  <c r="V236" i="1"/>
  <c r="X236" i="1"/>
  <c r="Y236" i="1"/>
  <c r="AA236" i="1"/>
  <c r="AB236" i="1"/>
  <c r="AD236" i="1"/>
  <c r="AE236" i="1"/>
  <c r="AG236" i="1"/>
  <c r="AH236" i="1"/>
  <c r="AJ236" i="1"/>
  <c r="AK236" i="1"/>
  <c r="AM236" i="1"/>
  <c r="AN236" i="1"/>
  <c r="AP236" i="1"/>
  <c r="AQ236" i="1"/>
  <c r="AS236" i="1"/>
  <c r="AT236" i="1"/>
  <c r="AV236" i="1"/>
  <c r="AW236" i="1"/>
  <c r="AX236" i="1"/>
  <c r="BE236" i="1"/>
  <c r="BF236" i="1" s="1"/>
  <c r="I237" i="1"/>
  <c r="K237" i="1"/>
  <c r="M237" i="1"/>
  <c r="O237" i="1"/>
  <c r="P237" i="1"/>
  <c r="AZ237" i="1" s="1"/>
  <c r="BC237" i="1" s="1"/>
  <c r="R237" i="1"/>
  <c r="S237" i="1"/>
  <c r="U237" i="1"/>
  <c r="V237" i="1"/>
  <c r="X237" i="1"/>
  <c r="Y237" i="1"/>
  <c r="AA237" i="1"/>
  <c r="AB237" i="1"/>
  <c r="AD237" i="1"/>
  <c r="AE237" i="1"/>
  <c r="AG237" i="1"/>
  <c r="AH237" i="1"/>
  <c r="AJ237" i="1"/>
  <c r="AK237" i="1"/>
  <c r="AM237" i="1"/>
  <c r="AN237" i="1"/>
  <c r="AP237" i="1"/>
  <c r="AQ237" i="1"/>
  <c r="AS237" i="1"/>
  <c r="AT237" i="1"/>
  <c r="AV237" i="1"/>
  <c r="AW237" i="1"/>
  <c r="AX237" i="1"/>
  <c r="BE237" i="1"/>
  <c r="BF237" i="1" s="1"/>
  <c r="I238" i="1"/>
  <c r="K238" i="1"/>
  <c r="O238" i="1"/>
  <c r="P238" i="1"/>
  <c r="R238" i="1"/>
  <c r="S238" i="1"/>
  <c r="U238" i="1"/>
  <c r="V238" i="1"/>
  <c r="X238" i="1"/>
  <c r="Y238" i="1"/>
  <c r="AA238" i="1"/>
  <c r="AB238" i="1"/>
  <c r="AD238" i="1"/>
  <c r="AE238" i="1"/>
  <c r="AG238" i="1"/>
  <c r="AH238" i="1"/>
  <c r="AJ238" i="1"/>
  <c r="AK238" i="1"/>
  <c r="AM238" i="1"/>
  <c r="AN238" i="1"/>
  <c r="AP238" i="1"/>
  <c r="AQ238" i="1"/>
  <c r="AS238" i="1"/>
  <c r="AT238" i="1"/>
  <c r="AV238" i="1"/>
  <c r="AW238" i="1"/>
  <c r="AX238" i="1"/>
  <c r="BE238" i="1"/>
  <c r="BF238" i="1"/>
  <c r="I239" i="1"/>
  <c r="K239" i="1"/>
  <c r="M239" i="1"/>
  <c r="O239" i="1"/>
  <c r="P239" i="1"/>
  <c r="R239" i="1"/>
  <c r="S239" i="1"/>
  <c r="AZ239" i="1" s="1"/>
  <c r="U239" i="1"/>
  <c r="V239" i="1"/>
  <c r="X239" i="1"/>
  <c r="Y239" i="1"/>
  <c r="AA239" i="1"/>
  <c r="AB239" i="1"/>
  <c r="AD239" i="1"/>
  <c r="AE239" i="1"/>
  <c r="AG239" i="1"/>
  <c r="AH239" i="1"/>
  <c r="AJ239" i="1"/>
  <c r="AK239" i="1"/>
  <c r="AM239" i="1"/>
  <c r="AN239" i="1"/>
  <c r="AP239" i="1"/>
  <c r="AQ239" i="1"/>
  <c r="AS239" i="1"/>
  <c r="AT239" i="1"/>
  <c r="AV239" i="1"/>
  <c r="AW239" i="1"/>
  <c r="AX239" i="1"/>
  <c r="BA239" i="1" s="1"/>
  <c r="BE239" i="1"/>
  <c r="BF239" i="1" s="1"/>
  <c r="I240" i="1"/>
  <c r="K240" i="1"/>
  <c r="O240" i="1"/>
  <c r="P240" i="1"/>
  <c r="R240" i="1"/>
  <c r="S240" i="1"/>
  <c r="U240" i="1"/>
  <c r="V240" i="1"/>
  <c r="X240" i="1"/>
  <c r="Y240" i="1"/>
  <c r="AA240" i="1"/>
  <c r="AB240" i="1"/>
  <c r="AD240" i="1"/>
  <c r="AE240" i="1"/>
  <c r="AG240" i="1"/>
  <c r="AH240" i="1"/>
  <c r="AJ240" i="1"/>
  <c r="AK240" i="1"/>
  <c r="AM240" i="1"/>
  <c r="AN240" i="1"/>
  <c r="AP240" i="1"/>
  <c r="AQ240" i="1"/>
  <c r="AS240" i="1"/>
  <c r="AT240" i="1"/>
  <c r="AV240" i="1"/>
  <c r="AW240" i="1"/>
  <c r="AX240" i="1"/>
  <c r="BE240" i="1"/>
  <c r="BF240" i="1"/>
  <c r="I241" i="1"/>
  <c r="K241" i="1"/>
  <c r="O241" i="1"/>
  <c r="P241" i="1"/>
  <c r="R241" i="1"/>
  <c r="S241" i="1"/>
  <c r="U241" i="1"/>
  <c r="V241" i="1"/>
  <c r="X241" i="1"/>
  <c r="Y241" i="1"/>
  <c r="AA241" i="1"/>
  <c r="AB241" i="1"/>
  <c r="AD241" i="1"/>
  <c r="AE241" i="1"/>
  <c r="AG241" i="1"/>
  <c r="AH241" i="1"/>
  <c r="AJ241" i="1"/>
  <c r="AK241" i="1"/>
  <c r="AM241" i="1"/>
  <c r="AN241" i="1"/>
  <c r="AP241" i="1"/>
  <c r="AQ241" i="1"/>
  <c r="AS241" i="1"/>
  <c r="AT241" i="1"/>
  <c r="AV241" i="1"/>
  <c r="AW241" i="1"/>
  <c r="AX241" i="1"/>
  <c r="BE241" i="1"/>
  <c r="BF241" i="1"/>
  <c r="I242" i="1"/>
  <c r="K242" i="1"/>
  <c r="M242" i="1"/>
  <c r="O242" i="1"/>
  <c r="P242" i="1"/>
  <c r="R242" i="1"/>
  <c r="S242" i="1"/>
  <c r="U242" i="1"/>
  <c r="V242" i="1"/>
  <c r="X242" i="1"/>
  <c r="Y242" i="1"/>
  <c r="AA242" i="1"/>
  <c r="AB242" i="1"/>
  <c r="AD242" i="1"/>
  <c r="AE242" i="1"/>
  <c r="AG242" i="1"/>
  <c r="AH242" i="1"/>
  <c r="AJ242" i="1"/>
  <c r="AK242" i="1"/>
  <c r="AM242" i="1"/>
  <c r="AN242" i="1"/>
  <c r="AP242" i="1"/>
  <c r="AQ242" i="1"/>
  <c r="AS242" i="1"/>
  <c r="AT242" i="1"/>
  <c r="AV242" i="1"/>
  <c r="AW242" i="1"/>
  <c r="AX242" i="1"/>
  <c r="BE242" i="1"/>
  <c r="BF242" i="1"/>
  <c r="I243" i="1"/>
  <c r="K243" i="1"/>
  <c r="M243" i="1"/>
  <c r="O243" i="1"/>
  <c r="P243" i="1"/>
  <c r="R243" i="1"/>
  <c r="S243" i="1"/>
  <c r="U243" i="1"/>
  <c r="V243" i="1"/>
  <c r="X243" i="1"/>
  <c r="Y243" i="1"/>
  <c r="AA243" i="1"/>
  <c r="AB243" i="1"/>
  <c r="AD243" i="1"/>
  <c r="AE243" i="1"/>
  <c r="AG243" i="1"/>
  <c r="AH243" i="1"/>
  <c r="AJ243" i="1"/>
  <c r="AK243" i="1"/>
  <c r="AM243" i="1"/>
  <c r="AN243" i="1"/>
  <c r="AP243" i="1"/>
  <c r="AQ243" i="1"/>
  <c r="AS243" i="1"/>
  <c r="AT243" i="1"/>
  <c r="AV243" i="1"/>
  <c r="AW243" i="1"/>
  <c r="AX243" i="1"/>
  <c r="BA243" i="1" s="1"/>
  <c r="BE243" i="1"/>
  <c r="BF243" i="1" s="1"/>
  <c r="I244" i="1"/>
  <c r="K244" i="1"/>
  <c r="M244" i="1"/>
  <c r="O244" i="1"/>
  <c r="P244" i="1"/>
  <c r="R244" i="1"/>
  <c r="S244" i="1"/>
  <c r="U244" i="1"/>
  <c r="V244" i="1"/>
  <c r="X244" i="1"/>
  <c r="Y244" i="1"/>
  <c r="AA244" i="1"/>
  <c r="AB244" i="1"/>
  <c r="AD244" i="1"/>
  <c r="AE244" i="1"/>
  <c r="AG244" i="1"/>
  <c r="AH244" i="1"/>
  <c r="AJ244" i="1"/>
  <c r="AY244" i="1" s="1"/>
  <c r="AK244" i="1"/>
  <c r="AM244" i="1"/>
  <c r="AN244" i="1"/>
  <c r="AP244" i="1"/>
  <c r="AQ244" i="1"/>
  <c r="AS244" i="1"/>
  <c r="AT244" i="1"/>
  <c r="AV244" i="1"/>
  <c r="AW244" i="1"/>
  <c r="AX244" i="1"/>
  <c r="BE244" i="1"/>
  <c r="BF244" i="1"/>
  <c r="I245" i="1"/>
  <c r="K245" i="1"/>
  <c r="M245" i="1"/>
  <c r="O245" i="1"/>
  <c r="P245" i="1"/>
  <c r="R245" i="1"/>
  <c r="S245" i="1"/>
  <c r="U245" i="1"/>
  <c r="V245" i="1"/>
  <c r="X245" i="1"/>
  <c r="Y245" i="1"/>
  <c r="AA245" i="1"/>
  <c r="AB245" i="1"/>
  <c r="AD245" i="1"/>
  <c r="AE245" i="1"/>
  <c r="AG245" i="1"/>
  <c r="AH245" i="1"/>
  <c r="AJ245" i="1"/>
  <c r="AK245" i="1"/>
  <c r="AM245" i="1"/>
  <c r="AN245" i="1"/>
  <c r="AP245" i="1"/>
  <c r="AQ245" i="1"/>
  <c r="AS245" i="1"/>
  <c r="AT245" i="1"/>
  <c r="AV245" i="1"/>
  <c r="AW245" i="1"/>
  <c r="AX245" i="1"/>
  <c r="BE245" i="1"/>
  <c r="BF245" i="1"/>
  <c r="I246" i="1"/>
  <c r="K246" i="1"/>
  <c r="AJ246" i="1"/>
  <c r="AK246" i="1"/>
  <c r="AM246" i="1"/>
  <c r="AN246" i="1"/>
  <c r="AP246" i="1"/>
  <c r="AQ246" i="1"/>
  <c r="AS246" i="1"/>
  <c r="AT246" i="1"/>
  <c r="AV246" i="1"/>
  <c r="AW246" i="1"/>
  <c r="AX246" i="1"/>
  <c r="BE246" i="1"/>
  <c r="BF246" i="1" s="1"/>
  <c r="I247" i="1"/>
  <c r="K247" i="1"/>
  <c r="M247" i="1"/>
  <c r="AJ247" i="1"/>
  <c r="AK247" i="1"/>
  <c r="AM247" i="1"/>
  <c r="AN247" i="1"/>
  <c r="AP247" i="1"/>
  <c r="AQ247" i="1"/>
  <c r="AS247" i="1"/>
  <c r="AT247" i="1"/>
  <c r="AV247" i="1"/>
  <c r="AW247" i="1"/>
  <c r="AX247" i="1"/>
  <c r="BE247" i="1"/>
  <c r="BF247" i="1" s="1"/>
  <c r="I248" i="1"/>
  <c r="K248" i="1"/>
  <c r="AJ248" i="1"/>
  <c r="AK248" i="1"/>
  <c r="AM248" i="1"/>
  <c r="AN248" i="1"/>
  <c r="AP248" i="1"/>
  <c r="AQ248" i="1"/>
  <c r="AS248" i="1"/>
  <c r="AT248" i="1"/>
  <c r="AV248" i="1"/>
  <c r="AW248" i="1"/>
  <c r="AX248" i="1"/>
  <c r="BE248" i="1"/>
  <c r="BF248" i="1"/>
  <c r="I249" i="1"/>
  <c r="M249" i="1" s="1"/>
  <c r="K249" i="1"/>
  <c r="AJ249" i="1"/>
  <c r="AK249" i="1"/>
  <c r="AM249" i="1"/>
  <c r="AN249" i="1"/>
  <c r="AP249" i="1"/>
  <c r="AQ249" i="1"/>
  <c r="AS249" i="1"/>
  <c r="AT249" i="1"/>
  <c r="AV249" i="1"/>
  <c r="AW249" i="1"/>
  <c r="AX249" i="1"/>
  <c r="BE249" i="1"/>
  <c r="BF249" i="1" s="1"/>
  <c r="I250" i="1"/>
  <c r="M250" i="1" s="1"/>
  <c r="K250" i="1"/>
  <c r="AJ250" i="1"/>
  <c r="AK250" i="1"/>
  <c r="AM250" i="1"/>
  <c r="AN250" i="1"/>
  <c r="AP250" i="1"/>
  <c r="AQ250" i="1"/>
  <c r="AS250" i="1"/>
  <c r="AT250" i="1"/>
  <c r="AV250" i="1"/>
  <c r="AW250" i="1"/>
  <c r="AX250" i="1"/>
  <c r="BE250" i="1"/>
  <c r="BF250" i="1" s="1"/>
  <c r="I251" i="1"/>
  <c r="BA251" i="1" s="1"/>
  <c r="K251" i="1"/>
  <c r="M251" i="1"/>
  <c r="AJ251" i="1"/>
  <c r="AK251" i="1"/>
  <c r="AZ251" i="1" s="1"/>
  <c r="AM251" i="1"/>
  <c r="AN251" i="1"/>
  <c r="AP251" i="1"/>
  <c r="AQ251" i="1"/>
  <c r="AS251" i="1"/>
  <c r="AT251" i="1"/>
  <c r="AV251" i="1"/>
  <c r="AW251" i="1"/>
  <c r="AX251" i="1"/>
  <c r="BE251" i="1"/>
  <c r="BF251" i="1" s="1"/>
  <c r="I252" i="1"/>
  <c r="M252" i="1" s="1"/>
  <c r="K252" i="1"/>
  <c r="AJ252" i="1"/>
  <c r="AK252" i="1"/>
  <c r="AM252" i="1"/>
  <c r="AN252" i="1"/>
  <c r="AP252" i="1"/>
  <c r="AQ252" i="1"/>
  <c r="AS252" i="1"/>
  <c r="AY252" i="1" s="1"/>
  <c r="AT252" i="1"/>
  <c r="AV252" i="1"/>
  <c r="AW252" i="1"/>
  <c r="AX252" i="1"/>
  <c r="BA252" i="1" s="1"/>
  <c r="BE252" i="1"/>
  <c r="BF252" i="1" s="1"/>
  <c r="I253" i="1"/>
  <c r="M253" i="1" s="1"/>
  <c r="K253" i="1"/>
  <c r="AP253" i="1"/>
  <c r="AQ253" i="1"/>
  <c r="AS253" i="1"/>
  <c r="AT253" i="1"/>
  <c r="AV253" i="1"/>
  <c r="AW253" i="1"/>
  <c r="AX253" i="1"/>
  <c r="BA253" i="1"/>
  <c r="BE253" i="1"/>
  <c r="BF253" i="1"/>
  <c r="I254" i="1"/>
  <c r="M254" i="1" s="1"/>
  <c r="K254" i="1"/>
  <c r="AJ254" i="1"/>
  <c r="AY254" i="1" s="1"/>
  <c r="AK254" i="1"/>
  <c r="AZ254" i="1" s="1"/>
  <c r="AM254" i="1"/>
  <c r="AN254" i="1"/>
  <c r="AP254" i="1"/>
  <c r="AQ254" i="1"/>
  <c r="AS254" i="1"/>
  <c r="AT254" i="1"/>
  <c r="AV254" i="1"/>
  <c r="AW254" i="1"/>
  <c r="AX254" i="1"/>
  <c r="BE254" i="1"/>
  <c r="BF254" i="1"/>
  <c r="I255" i="1"/>
  <c r="M255" i="1" s="1"/>
  <c r="K255" i="1"/>
  <c r="AJ255" i="1"/>
  <c r="AK255" i="1"/>
  <c r="AM255" i="1"/>
  <c r="AN255" i="1"/>
  <c r="AP255" i="1"/>
  <c r="AQ255" i="1"/>
  <c r="AS255" i="1"/>
  <c r="AT255" i="1"/>
  <c r="AV255" i="1"/>
  <c r="AW255" i="1"/>
  <c r="AX255" i="1"/>
  <c r="BE255" i="1"/>
  <c r="BF255" i="1" s="1"/>
  <c r="I256" i="1"/>
  <c r="M256" i="1" s="1"/>
  <c r="K256" i="1"/>
  <c r="AJ256" i="1"/>
  <c r="AK256" i="1"/>
  <c r="AM256" i="1"/>
  <c r="AN256" i="1"/>
  <c r="AP256" i="1"/>
  <c r="AQ256" i="1"/>
  <c r="AS256" i="1"/>
  <c r="AT256" i="1"/>
  <c r="AV256" i="1"/>
  <c r="AW256" i="1"/>
  <c r="AX256" i="1"/>
  <c r="BA256" i="1" s="1"/>
  <c r="AY256" i="1"/>
  <c r="AZ256" i="1"/>
  <c r="BE256" i="1"/>
  <c r="BF256" i="1"/>
  <c r="I257" i="1"/>
  <c r="M257" i="1" s="1"/>
  <c r="K257" i="1"/>
  <c r="AJ257" i="1"/>
  <c r="AK257" i="1"/>
  <c r="AM257" i="1"/>
  <c r="AN257" i="1"/>
  <c r="AP257" i="1"/>
  <c r="AQ257" i="1"/>
  <c r="AS257" i="1"/>
  <c r="AT257" i="1"/>
  <c r="AV257" i="1"/>
  <c r="AW257" i="1"/>
  <c r="AX257" i="1"/>
  <c r="BA257" i="1" s="1"/>
  <c r="AY257" i="1"/>
  <c r="AZ257" i="1"/>
  <c r="BC257" i="1"/>
  <c r="BE257" i="1"/>
  <c r="BF257" i="1" s="1"/>
  <c r="I258" i="1"/>
  <c r="K258" i="1"/>
  <c r="O258" i="1"/>
  <c r="P258" i="1"/>
  <c r="R258" i="1"/>
  <c r="S258" i="1"/>
  <c r="U258" i="1"/>
  <c r="V258" i="1"/>
  <c r="X258" i="1"/>
  <c r="Y258" i="1"/>
  <c r="AA258" i="1"/>
  <c r="AB258" i="1"/>
  <c r="AD258" i="1"/>
  <c r="AE258" i="1"/>
  <c r="AG258" i="1"/>
  <c r="AH258" i="1"/>
  <c r="AJ258" i="1"/>
  <c r="AK258" i="1"/>
  <c r="AM258" i="1"/>
  <c r="AN258" i="1"/>
  <c r="AP258" i="1"/>
  <c r="AQ258" i="1"/>
  <c r="AS258" i="1"/>
  <c r="AT258" i="1"/>
  <c r="AV258" i="1"/>
  <c r="AW258" i="1"/>
  <c r="AX258" i="1"/>
  <c r="BE258" i="1"/>
  <c r="I259" i="1"/>
  <c r="K259" i="1"/>
  <c r="M259" i="1"/>
  <c r="O259" i="1"/>
  <c r="P259" i="1"/>
  <c r="R259" i="1"/>
  <c r="S259" i="1"/>
  <c r="U259" i="1"/>
  <c r="V259" i="1"/>
  <c r="X259" i="1"/>
  <c r="Y259" i="1"/>
  <c r="AA259" i="1"/>
  <c r="AB259" i="1"/>
  <c r="AD259" i="1"/>
  <c r="AE259" i="1"/>
  <c r="AG259" i="1"/>
  <c r="AH259" i="1"/>
  <c r="AJ259" i="1"/>
  <c r="AK259" i="1"/>
  <c r="AM259" i="1"/>
  <c r="AN259" i="1"/>
  <c r="AP259" i="1"/>
  <c r="AQ259" i="1"/>
  <c r="AS259" i="1"/>
  <c r="AT259" i="1"/>
  <c r="AV259" i="1"/>
  <c r="AW259" i="1"/>
  <c r="AX259" i="1"/>
  <c r="BA259" i="1"/>
  <c r="BE259" i="1"/>
  <c r="I260" i="1"/>
  <c r="M260" i="1" s="1"/>
  <c r="K260" i="1"/>
  <c r="O260" i="1"/>
  <c r="P260" i="1"/>
  <c r="R260" i="1"/>
  <c r="S260" i="1"/>
  <c r="U260" i="1"/>
  <c r="V260" i="1"/>
  <c r="X260" i="1"/>
  <c r="Y260" i="1"/>
  <c r="AA260" i="1"/>
  <c r="AB260" i="1"/>
  <c r="AD260" i="1"/>
  <c r="AE260" i="1"/>
  <c r="AG260" i="1"/>
  <c r="AH260" i="1"/>
  <c r="AJ260" i="1"/>
  <c r="AK260" i="1"/>
  <c r="AM260" i="1"/>
  <c r="AN260" i="1"/>
  <c r="AP260" i="1"/>
  <c r="AQ260" i="1"/>
  <c r="AS260" i="1"/>
  <c r="AT260" i="1"/>
  <c r="AV260" i="1"/>
  <c r="AW260" i="1"/>
  <c r="AX260" i="1"/>
  <c r="BE260" i="1"/>
  <c r="BF260" i="1" s="1"/>
  <c r="BF259" i="1" s="1"/>
  <c r="BF258" i="1" s="1"/>
  <c r="I261" i="1"/>
  <c r="K261" i="1"/>
  <c r="O261" i="1"/>
  <c r="P261" i="1"/>
  <c r="R261" i="1"/>
  <c r="S261" i="1"/>
  <c r="U261" i="1"/>
  <c r="V261" i="1"/>
  <c r="X261" i="1"/>
  <c r="Y261" i="1"/>
  <c r="AA261" i="1"/>
  <c r="AB261" i="1"/>
  <c r="AD261" i="1"/>
  <c r="AE261" i="1"/>
  <c r="AG261" i="1"/>
  <c r="AH261" i="1"/>
  <c r="AJ261" i="1"/>
  <c r="AK261" i="1"/>
  <c r="AM261" i="1"/>
  <c r="AN261" i="1"/>
  <c r="AP261" i="1"/>
  <c r="AQ261" i="1"/>
  <c r="AS261" i="1"/>
  <c r="AT261" i="1"/>
  <c r="AV261" i="1"/>
  <c r="AW261" i="1"/>
  <c r="AX261" i="1"/>
  <c r="BE261" i="1"/>
  <c r="I262" i="1"/>
  <c r="K262" i="1"/>
  <c r="M262" i="1"/>
  <c r="O262" i="1"/>
  <c r="P262" i="1"/>
  <c r="R262" i="1"/>
  <c r="S262" i="1"/>
  <c r="U262" i="1"/>
  <c r="V262" i="1"/>
  <c r="X262" i="1"/>
  <c r="Y262" i="1"/>
  <c r="AA262" i="1"/>
  <c r="AB262" i="1"/>
  <c r="AD262" i="1"/>
  <c r="AE262" i="1"/>
  <c r="AG262" i="1"/>
  <c r="AH262" i="1"/>
  <c r="AJ262" i="1"/>
  <c r="AK262" i="1"/>
  <c r="AM262" i="1"/>
  <c r="AN262" i="1"/>
  <c r="AP262" i="1"/>
  <c r="AQ262" i="1"/>
  <c r="AS262" i="1"/>
  <c r="AT262" i="1"/>
  <c r="AV262" i="1"/>
  <c r="AW262" i="1"/>
  <c r="AX262" i="1"/>
  <c r="BE262" i="1"/>
  <c r="I263" i="1"/>
  <c r="BA263" i="1" s="1"/>
  <c r="K263" i="1"/>
  <c r="M263" i="1"/>
  <c r="O263" i="1"/>
  <c r="P263" i="1"/>
  <c r="R263" i="1"/>
  <c r="S263" i="1"/>
  <c r="U263" i="1"/>
  <c r="V263" i="1"/>
  <c r="X263" i="1"/>
  <c r="Y263" i="1"/>
  <c r="AA263" i="1"/>
  <c r="AB263" i="1"/>
  <c r="AD263" i="1"/>
  <c r="AE263" i="1"/>
  <c r="AG263" i="1"/>
  <c r="AH263" i="1"/>
  <c r="AJ263" i="1"/>
  <c r="AK263" i="1"/>
  <c r="AM263" i="1"/>
  <c r="AN263" i="1"/>
  <c r="AP263" i="1"/>
  <c r="AQ263" i="1"/>
  <c r="AS263" i="1"/>
  <c r="AT263" i="1"/>
  <c r="AV263" i="1"/>
  <c r="AW263" i="1"/>
  <c r="AX263" i="1"/>
  <c r="BE263" i="1"/>
  <c r="BF263" i="1" s="1"/>
  <c r="I264" i="1"/>
  <c r="K264" i="1"/>
  <c r="M264" i="1"/>
  <c r="O264" i="1"/>
  <c r="P264" i="1"/>
  <c r="AZ264" i="1" s="1"/>
  <c r="R264" i="1"/>
  <c r="S264" i="1"/>
  <c r="U264" i="1"/>
  <c r="V264" i="1"/>
  <c r="X264" i="1"/>
  <c r="Y264" i="1"/>
  <c r="AA264" i="1"/>
  <c r="AB264" i="1"/>
  <c r="AD264" i="1"/>
  <c r="AE264" i="1"/>
  <c r="AG264" i="1"/>
  <c r="AH264" i="1"/>
  <c r="AJ264" i="1"/>
  <c r="AK264" i="1"/>
  <c r="AM264" i="1"/>
  <c r="AN264" i="1"/>
  <c r="AP264" i="1"/>
  <c r="AQ264" i="1"/>
  <c r="AS264" i="1"/>
  <c r="AT264" i="1"/>
  <c r="AV264" i="1"/>
  <c r="AW264" i="1"/>
  <c r="AX264" i="1"/>
  <c r="BE264" i="1"/>
  <c r="BF264" i="1"/>
  <c r="I265" i="1"/>
  <c r="K265" i="1"/>
  <c r="O265" i="1"/>
  <c r="P265" i="1"/>
  <c r="R265" i="1"/>
  <c r="S265" i="1"/>
  <c r="U265" i="1"/>
  <c r="V265" i="1"/>
  <c r="X265" i="1"/>
  <c r="Y265" i="1"/>
  <c r="AA265" i="1"/>
  <c r="AB265" i="1"/>
  <c r="AD265" i="1"/>
  <c r="AE265" i="1"/>
  <c r="AG265" i="1"/>
  <c r="AH265" i="1"/>
  <c r="AJ265" i="1"/>
  <c r="AK265" i="1"/>
  <c r="AM265" i="1"/>
  <c r="AN265" i="1"/>
  <c r="AP265" i="1"/>
  <c r="AQ265" i="1"/>
  <c r="AS265" i="1"/>
  <c r="AT265" i="1"/>
  <c r="AV265" i="1"/>
  <c r="AW265" i="1"/>
  <c r="AX265" i="1"/>
  <c r="BE265" i="1"/>
  <c r="BF265" i="1" s="1"/>
  <c r="I266" i="1"/>
  <c r="K266" i="1"/>
  <c r="O266" i="1"/>
  <c r="P266" i="1"/>
  <c r="R266" i="1"/>
  <c r="S266" i="1"/>
  <c r="U266" i="1"/>
  <c r="V266" i="1"/>
  <c r="X266" i="1"/>
  <c r="Y266" i="1"/>
  <c r="AA266" i="1"/>
  <c r="AB266" i="1"/>
  <c r="AD266" i="1"/>
  <c r="AE266" i="1"/>
  <c r="AG266" i="1"/>
  <c r="AH266" i="1"/>
  <c r="AJ266" i="1"/>
  <c r="AK266" i="1"/>
  <c r="AM266" i="1"/>
  <c r="AN266" i="1"/>
  <c r="AP266" i="1"/>
  <c r="AQ266" i="1"/>
  <c r="AS266" i="1"/>
  <c r="AT266" i="1"/>
  <c r="AV266" i="1"/>
  <c r="AW266" i="1"/>
  <c r="AX266" i="1"/>
  <c r="BE266" i="1"/>
  <c r="BF266" i="1"/>
  <c r="I267" i="1"/>
  <c r="M267" i="1" s="1"/>
  <c r="K267" i="1"/>
  <c r="O267" i="1"/>
  <c r="P267" i="1"/>
  <c r="R267" i="1"/>
  <c r="S267" i="1"/>
  <c r="U267" i="1"/>
  <c r="V267" i="1"/>
  <c r="X267" i="1"/>
  <c r="Y267" i="1"/>
  <c r="AA267" i="1"/>
  <c r="AB267" i="1"/>
  <c r="AD267" i="1"/>
  <c r="AE267" i="1"/>
  <c r="AG267" i="1"/>
  <c r="AH267" i="1"/>
  <c r="AJ267" i="1"/>
  <c r="AK267" i="1"/>
  <c r="AM267" i="1"/>
  <c r="AN267" i="1"/>
  <c r="AP267" i="1"/>
  <c r="AQ267" i="1"/>
  <c r="AS267" i="1"/>
  <c r="AT267" i="1"/>
  <c r="AV267" i="1"/>
  <c r="AW267" i="1"/>
  <c r="AX267" i="1"/>
  <c r="BE267" i="1"/>
  <c r="BF267" i="1" s="1"/>
  <c r="I268" i="1"/>
  <c r="BA268" i="1" s="1"/>
  <c r="K268" i="1"/>
  <c r="M268" i="1"/>
  <c r="O268" i="1"/>
  <c r="P268" i="1"/>
  <c r="R268" i="1"/>
  <c r="S268" i="1"/>
  <c r="U268" i="1"/>
  <c r="V268" i="1"/>
  <c r="X268" i="1"/>
  <c r="Y268" i="1"/>
  <c r="AA268" i="1"/>
  <c r="AB268" i="1"/>
  <c r="AD268" i="1"/>
  <c r="AE268" i="1"/>
  <c r="AG268" i="1"/>
  <c r="AH268" i="1"/>
  <c r="AJ268" i="1"/>
  <c r="AK268" i="1"/>
  <c r="AM268" i="1"/>
  <c r="AN268" i="1"/>
  <c r="AP268" i="1"/>
  <c r="AQ268" i="1"/>
  <c r="AS268" i="1"/>
  <c r="AT268" i="1"/>
  <c r="AV268" i="1"/>
  <c r="AW268" i="1"/>
  <c r="AX268" i="1"/>
  <c r="BE268" i="1"/>
  <c r="BF268" i="1" s="1"/>
  <c r="I269" i="1"/>
  <c r="K269" i="1"/>
  <c r="O269" i="1"/>
  <c r="P269" i="1"/>
  <c r="R269" i="1"/>
  <c r="S269" i="1"/>
  <c r="U269" i="1"/>
  <c r="V269" i="1"/>
  <c r="X269" i="1"/>
  <c r="Y269" i="1"/>
  <c r="AA269" i="1"/>
  <c r="AB269" i="1"/>
  <c r="AD269" i="1"/>
  <c r="AE269" i="1"/>
  <c r="AG269" i="1"/>
  <c r="AH269" i="1"/>
  <c r="AJ269" i="1"/>
  <c r="AK269" i="1"/>
  <c r="AM269" i="1"/>
  <c r="AN269" i="1"/>
  <c r="AP269" i="1"/>
  <c r="AQ269" i="1"/>
  <c r="AS269" i="1"/>
  <c r="AT269" i="1"/>
  <c r="AV269" i="1"/>
  <c r="AW269" i="1"/>
  <c r="AX269" i="1"/>
  <c r="BE269" i="1"/>
  <c r="BF269" i="1" s="1"/>
  <c r="I270" i="1"/>
  <c r="K270" i="1"/>
  <c r="O270" i="1"/>
  <c r="P270" i="1"/>
  <c r="R270" i="1"/>
  <c r="S270" i="1"/>
  <c r="U270" i="1"/>
  <c r="V270" i="1"/>
  <c r="X270" i="1"/>
  <c r="Y270" i="1"/>
  <c r="AA270" i="1"/>
  <c r="AB270" i="1"/>
  <c r="AD270" i="1"/>
  <c r="AE270" i="1"/>
  <c r="AG270" i="1"/>
  <c r="AH270" i="1"/>
  <c r="AJ270" i="1"/>
  <c r="AK270" i="1"/>
  <c r="AM270" i="1"/>
  <c r="AN270" i="1"/>
  <c r="AP270" i="1"/>
  <c r="AQ270" i="1"/>
  <c r="AS270" i="1"/>
  <c r="AT270" i="1"/>
  <c r="AV270" i="1"/>
  <c r="AW270" i="1"/>
  <c r="AX270" i="1"/>
  <c r="BE270" i="1"/>
  <c r="BF270" i="1" s="1"/>
  <c r="I271" i="1"/>
  <c r="K271" i="1"/>
  <c r="M271" i="1"/>
  <c r="AP271" i="1"/>
  <c r="AQ271" i="1"/>
  <c r="AS271" i="1"/>
  <c r="AT271" i="1"/>
  <c r="AV271" i="1"/>
  <c r="AW271" i="1"/>
  <c r="AX271" i="1"/>
  <c r="BE271" i="1"/>
  <c r="BF271" i="1" s="1"/>
  <c r="I272" i="1"/>
  <c r="K272" i="1"/>
  <c r="O272" i="1"/>
  <c r="P272" i="1"/>
  <c r="R272" i="1"/>
  <c r="S272" i="1"/>
  <c r="U272" i="1"/>
  <c r="V272" i="1"/>
  <c r="X272" i="1"/>
  <c r="Y272" i="1"/>
  <c r="AA272" i="1"/>
  <c r="AB272" i="1"/>
  <c r="AD272" i="1"/>
  <c r="AE272" i="1"/>
  <c r="AG272" i="1"/>
  <c r="AH272" i="1"/>
  <c r="AJ272" i="1"/>
  <c r="AK272" i="1"/>
  <c r="AM272" i="1"/>
  <c r="AN272" i="1"/>
  <c r="AP272" i="1"/>
  <c r="AQ272" i="1"/>
  <c r="AS272" i="1"/>
  <c r="AT272" i="1"/>
  <c r="AV272" i="1"/>
  <c r="AW272" i="1"/>
  <c r="AX272" i="1"/>
  <c r="BE272" i="1"/>
  <c r="I273" i="1"/>
  <c r="K273" i="1"/>
  <c r="M273" i="1"/>
  <c r="O273" i="1"/>
  <c r="P273" i="1"/>
  <c r="R273" i="1"/>
  <c r="S273" i="1"/>
  <c r="U273" i="1"/>
  <c r="V273" i="1"/>
  <c r="X273" i="1"/>
  <c r="Y273" i="1"/>
  <c r="AA273" i="1"/>
  <c r="AB273" i="1"/>
  <c r="AD273" i="1"/>
  <c r="AE273" i="1"/>
  <c r="AG273" i="1"/>
  <c r="AH273" i="1"/>
  <c r="AJ273" i="1"/>
  <c r="AK273" i="1"/>
  <c r="AM273" i="1"/>
  <c r="AN273" i="1"/>
  <c r="AP273" i="1"/>
  <c r="AQ273" i="1"/>
  <c r="AS273" i="1"/>
  <c r="AT273" i="1"/>
  <c r="AV273" i="1"/>
  <c r="AW273" i="1"/>
  <c r="AX273" i="1"/>
  <c r="BA273" i="1" s="1"/>
  <c r="BE273" i="1"/>
  <c r="BF273" i="1" s="1"/>
  <c r="BF272" i="1" s="1"/>
  <c r="I274" i="1"/>
  <c r="M274" i="1" s="1"/>
  <c r="K274" i="1"/>
  <c r="O274" i="1"/>
  <c r="P274" i="1"/>
  <c r="R274" i="1"/>
  <c r="S274" i="1"/>
  <c r="U274" i="1"/>
  <c r="V274" i="1"/>
  <c r="X274" i="1"/>
  <c r="Y274" i="1"/>
  <c r="AA274" i="1"/>
  <c r="AB274" i="1"/>
  <c r="AD274" i="1"/>
  <c r="AE274" i="1"/>
  <c r="AG274" i="1"/>
  <c r="AH274" i="1"/>
  <c r="AJ274" i="1"/>
  <c r="AK274" i="1"/>
  <c r="AM274" i="1"/>
  <c r="AN274" i="1"/>
  <c r="AP274" i="1"/>
  <c r="AQ274" i="1"/>
  <c r="AS274" i="1"/>
  <c r="AT274" i="1"/>
  <c r="AV274" i="1"/>
  <c r="AW274" i="1"/>
  <c r="AX274" i="1"/>
  <c r="BE274" i="1"/>
  <c r="I275" i="1"/>
  <c r="K275" i="1"/>
  <c r="M275" i="1"/>
  <c r="O275" i="1"/>
  <c r="P275" i="1"/>
  <c r="R275" i="1"/>
  <c r="S275" i="1"/>
  <c r="U275" i="1"/>
  <c r="V275" i="1"/>
  <c r="X275" i="1"/>
  <c r="Y275" i="1"/>
  <c r="AZ275" i="1" s="1"/>
  <c r="AA275" i="1"/>
  <c r="AB275" i="1"/>
  <c r="AD275" i="1"/>
  <c r="AE275" i="1"/>
  <c r="AG275" i="1"/>
  <c r="AH275" i="1"/>
  <c r="AJ275" i="1"/>
  <c r="AK275" i="1"/>
  <c r="AM275" i="1"/>
  <c r="AN275" i="1"/>
  <c r="AP275" i="1"/>
  <c r="AQ275" i="1"/>
  <c r="AS275" i="1"/>
  <c r="AT275" i="1"/>
  <c r="AV275" i="1"/>
  <c r="AW275" i="1"/>
  <c r="AX275" i="1"/>
  <c r="BE275" i="1"/>
  <c r="I276" i="1"/>
  <c r="K276" i="1"/>
  <c r="O276" i="1"/>
  <c r="P276" i="1"/>
  <c r="R276" i="1"/>
  <c r="S276" i="1"/>
  <c r="U276" i="1"/>
  <c r="V276" i="1"/>
  <c r="X276" i="1"/>
  <c r="Y276" i="1"/>
  <c r="AA276" i="1"/>
  <c r="AB276" i="1"/>
  <c r="AD276" i="1"/>
  <c r="AE276" i="1"/>
  <c r="AG276" i="1"/>
  <c r="AH276" i="1"/>
  <c r="AJ276" i="1"/>
  <c r="AK276" i="1"/>
  <c r="AM276" i="1"/>
  <c r="AN276" i="1"/>
  <c r="AP276" i="1"/>
  <c r="AQ276" i="1"/>
  <c r="AS276" i="1"/>
  <c r="AT276" i="1"/>
  <c r="AV276" i="1"/>
  <c r="AW276" i="1"/>
  <c r="AX276" i="1"/>
  <c r="BE276" i="1"/>
  <c r="BF276" i="1" s="1"/>
  <c r="BF275" i="1" s="1"/>
  <c r="BF274" i="1" s="1"/>
  <c r="O282" i="1"/>
  <c r="P282" i="1"/>
  <c r="AJ282" i="1"/>
  <c r="AK282" i="1"/>
  <c r="AX282" i="1"/>
  <c r="BA282" i="1"/>
  <c r="BB282" i="1"/>
  <c r="BC282" i="1"/>
  <c r="O283" i="1"/>
  <c r="P283" i="1"/>
  <c r="S283" i="1"/>
  <c r="V283" i="1"/>
  <c r="AJ283" i="1"/>
  <c r="AK283" i="1"/>
  <c r="AX283" i="1"/>
  <c r="BA283" i="1"/>
  <c r="BB283" i="1"/>
  <c r="BC283" i="1"/>
  <c r="BE283" i="1"/>
  <c r="I284" i="1"/>
  <c r="K284" i="1"/>
  <c r="M284" i="1"/>
  <c r="O284" i="1"/>
  <c r="P284" i="1"/>
  <c r="R284" i="1"/>
  <c r="S284" i="1"/>
  <c r="U284" i="1"/>
  <c r="V284" i="1"/>
  <c r="X284" i="1"/>
  <c r="Y284" i="1"/>
  <c r="AA284" i="1"/>
  <c r="AB284" i="1"/>
  <c r="AD284" i="1"/>
  <c r="AE284" i="1"/>
  <c r="AG284" i="1"/>
  <c r="AH284" i="1"/>
  <c r="AJ284" i="1"/>
  <c r="AK284" i="1"/>
  <c r="AM284" i="1"/>
  <c r="AN284" i="1"/>
  <c r="AP284" i="1"/>
  <c r="AQ284" i="1"/>
  <c r="AS284" i="1"/>
  <c r="AS330" i="1" s="1"/>
  <c r="AT284" i="1"/>
  <c r="AT330" i="1" s="1"/>
  <c r="AV284" i="1"/>
  <c r="AW284" i="1"/>
  <c r="AX284" i="1"/>
  <c r="BA284" i="1"/>
  <c r="BE284" i="1"/>
  <c r="BF284" i="1"/>
  <c r="I285" i="1"/>
  <c r="M285" i="1" s="1"/>
  <c r="K285" i="1"/>
  <c r="O285" i="1"/>
  <c r="P285" i="1"/>
  <c r="R285" i="1"/>
  <c r="S285" i="1"/>
  <c r="U285" i="1"/>
  <c r="V285" i="1"/>
  <c r="X285" i="1"/>
  <c r="Y285" i="1"/>
  <c r="AA285" i="1"/>
  <c r="AB285" i="1"/>
  <c r="AD285" i="1"/>
  <c r="AE285" i="1"/>
  <c r="AG285" i="1"/>
  <c r="AH285" i="1"/>
  <c r="AJ285" i="1"/>
  <c r="AK285" i="1"/>
  <c r="AM285" i="1"/>
  <c r="AN285" i="1"/>
  <c r="AP285" i="1"/>
  <c r="AQ285" i="1"/>
  <c r="AS285" i="1"/>
  <c r="AT285" i="1"/>
  <c r="AV285" i="1"/>
  <c r="AW285" i="1"/>
  <c r="AX285" i="1"/>
  <c r="BE285" i="1"/>
  <c r="BF285" i="1"/>
  <c r="I286" i="1"/>
  <c r="BA286" i="1" s="1"/>
  <c r="K286" i="1"/>
  <c r="M286" i="1"/>
  <c r="U286" i="1"/>
  <c r="V286" i="1"/>
  <c r="X286" i="1"/>
  <c r="Y286" i="1"/>
  <c r="AA286" i="1"/>
  <c r="AB286" i="1"/>
  <c r="AD286" i="1"/>
  <c r="AE286" i="1"/>
  <c r="AJ286" i="1"/>
  <c r="AK286" i="1"/>
  <c r="AM286" i="1"/>
  <c r="AN286" i="1"/>
  <c r="AV286" i="1"/>
  <c r="AW286" i="1"/>
  <c r="AX286" i="1"/>
  <c r="BE286" i="1"/>
  <c r="I287" i="1"/>
  <c r="K287" i="1"/>
  <c r="M287" i="1"/>
  <c r="O287" i="1"/>
  <c r="P287" i="1"/>
  <c r="R287" i="1"/>
  <c r="S287" i="1"/>
  <c r="U287" i="1"/>
  <c r="V287" i="1"/>
  <c r="X287" i="1"/>
  <c r="Y287" i="1"/>
  <c r="AA287" i="1"/>
  <c r="AB287" i="1"/>
  <c r="AD287" i="1"/>
  <c r="AE287" i="1"/>
  <c r="AG287" i="1"/>
  <c r="AH287" i="1"/>
  <c r="AJ287" i="1"/>
  <c r="AK287" i="1"/>
  <c r="AM287" i="1"/>
  <c r="AN287" i="1"/>
  <c r="AP287" i="1"/>
  <c r="AQ287" i="1"/>
  <c r="AS287" i="1"/>
  <c r="AT287" i="1"/>
  <c r="AV287" i="1"/>
  <c r="AW287" i="1"/>
  <c r="AX287" i="1"/>
  <c r="BA287" i="1"/>
  <c r="BE287" i="1"/>
  <c r="I288" i="1"/>
  <c r="BA288" i="1" s="1"/>
  <c r="K288" i="1"/>
  <c r="M288" i="1"/>
  <c r="O288" i="1"/>
  <c r="P288" i="1"/>
  <c r="R288" i="1"/>
  <c r="S288" i="1"/>
  <c r="U288" i="1"/>
  <c r="V288" i="1"/>
  <c r="X288" i="1"/>
  <c r="Y288" i="1"/>
  <c r="AA288" i="1"/>
  <c r="AB288" i="1"/>
  <c r="AD288" i="1"/>
  <c r="AE288" i="1"/>
  <c r="AG288" i="1"/>
  <c r="AH288" i="1"/>
  <c r="AJ288" i="1"/>
  <c r="AK288" i="1"/>
  <c r="AM288" i="1"/>
  <c r="AN288" i="1"/>
  <c r="AP288" i="1"/>
  <c r="AQ288" i="1"/>
  <c r="AS288" i="1"/>
  <c r="AT288" i="1"/>
  <c r="AV288" i="1"/>
  <c r="AW288" i="1"/>
  <c r="AX288" i="1"/>
  <c r="BE288" i="1"/>
  <c r="BF288" i="1" s="1"/>
  <c r="BF287" i="1" s="1"/>
  <c r="BF286" i="1" s="1"/>
  <c r="I289" i="1"/>
  <c r="K289" i="1"/>
  <c r="M289" i="1"/>
  <c r="O289" i="1"/>
  <c r="P289" i="1"/>
  <c r="R289" i="1"/>
  <c r="S289" i="1"/>
  <c r="U289" i="1"/>
  <c r="V289" i="1"/>
  <c r="X289" i="1"/>
  <c r="Y289" i="1"/>
  <c r="AA289" i="1"/>
  <c r="AB289" i="1"/>
  <c r="AD289" i="1"/>
  <c r="AE289" i="1"/>
  <c r="AJ289" i="1"/>
  <c r="AK289" i="1"/>
  <c r="AM289" i="1"/>
  <c r="AN289" i="1"/>
  <c r="AV289" i="1"/>
  <c r="AW289" i="1"/>
  <c r="AX289" i="1"/>
  <c r="BE289" i="1"/>
  <c r="I290" i="1"/>
  <c r="K290" i="1"/>
  <c r="M290" i="1"/>
  <c r="O290" i="1"/>
  <c r="P290" i="1"/>
  <c r="R290" i="1"/>
  <c r="S290" i="1"/>
  <c r="U290" i="1"/>
  <c r="V290" i="1"/>
  <c r="X290" i="1"/>
  <c r="Y290" i="1"/>
  <c r="AA290" i="1"/>
  <c r="AB290" i="1"/>
  <c r="AD290" i="1"/>
  <c r="AE290" i="1"/>
  <c r="AJ290" i="1"/>
  <c r="AK290" i="1"/>
  <c r="AM290" i="1"/>
  <c r="AN290" i="1"/>
  <c r="AV290" i="1"/>
  <c r="AW290" i="1"/>
  <c r="AX290" i="1"/>
  <c r="BE290" i="1"/>
  <c r="I291" i="1"/>
  <c r="K291" i="1"/>
  <c r="M291" i="1"/>
  <c r="O291" i="1"/>
  <c r="P291" i="1"/>
  <c r="R291" i="1"/>
  <c r="S291" i="1"/>
  <c r="U291" i="1"/>
  <c r="V291" i="1"/>
  <c r="X291" i="1"/>
  <c r="Y291" i="1"/>
  <c r="AA291" i="1"/>
  <c r="AB291" i="1"/>
  <c r="AD291" i="1"/>
  <c r="AE291" i="1"/>
  <c r="AJ291" i="1"/>
  <c r="AK291" i="1"/>
  <c r="AM291" i="1"/>
  <c r="AN291" i="1"/>
  <c r="AV291" i="1"/>
  <c r="AW291" i="1"/>
  <c r="AX291" i="1"/>
  <c r="BA291" i="1"/>
  <c r="BE291" i="1"/>
  <c r="BF291" i="1" s="1"/>
  <c r="I292" i="1"/>
  <c r="K292" i="1"/>
  <c r="M292" i="1"/>
  <c r="O292" i="1"/>
  <c r="P292" i="1"/>
  <c r="R292" i="1"/>
  <c r="S292" i="1"/>
  <c r="U292" i="1"/>
  <c r="V292" i="1"/>
  <c r="X292" i="1"/>
  <c r="Y292" i="1"/>
  <c r="AA292" i="1"/>
  <c r="AB292" i="1"/>
  <c r="AD292" i="1"/>
  <c r="AE292" i="1"/>
  <c r="AJ292" i="1"/>
  <c r="AK292" i="1"/>
  <c r="AM292" i="1"/>
  <c r="AN292" i="1"/>
  <c r="AV292" i="1"/>
  <c r="AW292" i="1"/>
  <c r="AX292" i="1"/>
  <c r="BA292" i="1" s="1"/>
  <c r="BE292" i="1"/>
  <c r="BF292" i="1"/>
  <c r="I293" i="1"/>
  <c r="M293" i="1" s="1"/>
  <c r="K293" i="1"/>
  <c r="O293" i="1"/>
  <c r="P293" i="1"/>
  <c r="R293" i="1"/>
  <c r="S293" i="1"/>
  <c r="U293" i="1"/>
  <c r="V293" i="1"/>
  <c r="X293" i="1"/>
  <c r="Y293" i="1"/>
  <c r="AA293" i="1"/>
  <c r="AB293" i="1"/>
  <c r="AD293" i="1"/>
  <c r="AE293" i="1"/>
  <c r="AJ293" i="1"/>
  <c r="AK293" i="1"/>
  <c r="AM293" i="1"/>
  <c r="AN293" i="1"/>
  <c r="AV293" i="1"/>
  <c r="AW293" i="1"/>
  <c r="AX293" i="1"/>
  <c r="BA293" i="1" s="1"/>
  <c r="BE293" i="1"/>
  <c r="BF293" i="1" s="1"/>
  <c r="I294" i="1"/>
  <c r="M294" i="1" s="1"/>
  <c r="K294" i="1"/>
  <c r="O294" i="1"/>
  <c r="P294" i="1"/>
  <c r="R294" i="1"/>
  <c r="S294" i="1"/>
  <c r="U294" i="1"/>
  <c r="V294" i="1"/>
  <c r="X294" i="1"/>
  <c r="Y294" i="1"/>
  <c r="AA294" i="1"/>
  <c r="AB294" i="1"/>
  <c r="AD294" i="1"/>
  <c r="AE294" i="1"/>
  <c r="AJ294" i="1"/>
  <c r="AK294" i="1"/>
  <c r="AM294" i="1"/>
  <c r="AN294" i="1"/>
  <c r="AV294" i="1"/>
  <c r="AW294" i="1"/>
  <c r="AX294" i="1"/>
  <c r="BA294" i="1"/>
  <c r="BE294" i="1"/>
  <c r="BF294" i="1" s="1"/>
  <c r="I295" i="1"/>
  <c r="K295" i="1"/>
  <c r="O295" i="1"/>
  <c r="P295" i="1"/>
  <c r="R295" i="1"/>
  <c r="S295" i="1"/>
  <c r="U295" i="1"/>
  <c r="V295" i="1"/>
  <c r="X295" i="1"/>
  <c r="Y295" i="1"/>
  <c r="AA295" i="1"/>
  <c r="AB295" i="1"/>
  <c r="AD295" i="1"/>
  <c r="AE295" i="1"/>
  <c r="AJ295" i="1"/>
  <c r="AK295" i="1"/>
  <c r="AM295" i="1"/>
  <c r="AN295" i="1"/>
  <c r="AV295" i="1"/>
  <c r="AW295" i="1"/>
  <c r="AX295" i="1"/>
  <c r="BE295" i="1"/>
  <c r="BF295" i="1"/>
  <c r="I296" i="1"/>
  <c r="K296" i="1"/>
  <c r="M296" i="1"/>
  <c r="O296" i="1"/>
  <c r="P296" i="1"/>
  <c r="AZ296" i="1" s="1"/>
  <c r="R296" i="1"/>
  <c r="S296" i="1"/>
  <c r="U296" i="1"/>
  <c r="V296" i="1"/>
  <c r="X296" i="1"/>
  <c r="Y296" i="1"/>
  <c r="AA296" i="1"/>
  <c r="AB296" i="1"/>
  <c r="AD296" i="1"/>
  <c r="AE296" i="1"/>
  <c r="AJ296" i="1"/>
  <c r="AK296" i="1"/>
  <c r="AM296" i="1"/>
  <c r="AN296" i="1"/>
  <c r="AV296" i="1"/>
  <c r="AW296" i="1"/>
  <c r="AX296" i="1"/>
  <c r="BE296" i="1"/>
  <c r="I297" i="1"/>
  <c r="M297" i="1" s="1"/>
  <c r="K297" i="1"/>
  <c r="O297" i="1"/>
  <c r="P297" i="1"/>
  <c r="R297" i="1"/>
  <c r="S297" i="1"/>
  <c r="U297" i="1"/>
  <c r="V297" i="1"/>
  <c r="X297" i="1"/>
  <c r="Y297" i="1"/>
  <c r="AA297" i="1"/>
  <c r="AB297" i="1"/>
  <c r="AD297" i="1"/>
  <c r="AE297" i="1"/>
  <c r="AJ297" i="1"/>
  <c r="AK297" i="1"/>
  <c r="AM297" i="1"/>
  <c r="AN297" i="1"/>
  <c r="AV297" i="1"/>
  <c r="AW297" i="1"/>
  <c r="AX297" i="1"/>
  <c r="BE297" i="1"/>
  <c r="I298" i="1"/>
  <c r="K298" i="1"/>
  <c r="M298" i="1"/>
  <c r="O298" i="1"/>
  <c r="P298" i="1"/>
  <c r="R298" i="1"/>
  <c r="S298" i="1"/>
  <c r="U298" i="1"/>
  <c r="V298" i="1"/>
  <c r="X298" i="1"/>
  <c r="Y298" i="1"/>
  <c r="AA298" i="1"/>
  <c r="AB298" i="1"/>
  <c r="AD298" i="1"/>
  <c r="AE298" i="1"/>
  <c r="AJ298" i="1"/>
  <c r="AK298" i="1"/>
  <c r="AM298" i="1"/>
  <c r="AN298" i="1"/>
  <c r="AV298" i="1"/>
  <c r="AW298" i="1"/>
  <c r="AX298" i="1"/>
  <c r="BA298" i="1" s="1"/>
  <c r="BE298" i="1"/>
  <c r="BF298" i="1" s="1"/>
  <c r="I299" i="1"/>
  <c r="K299" i="1"/>
  <c r="O299" i="1"/>
  <c r="P299" i="1"/>
  <c r="R299" i="1"/>
  <c r="S299" i="1"/>
  <c r="U299" i="1"/>
  <c r="V299" i="1"/>
  <c r="X299" i="1"/>
  <c r="Y299" i="1"/>
  <c r="AA299" i="1"/>
  <c r="AB299" i="1"/>
  <c r="AD299" i="1"/>
  <c r="AE299" i="1"/>
  <c r="AJ299" i="1"/>
  <c r="AK299" i="1"/>
  <c r="AM299" i="1"/>
  <c r="AN299" i="1"/>
  <c r="AV299" i="1"/>
  <c r="AW299" i="1"/>
  <c r="AX299" i="1"/>
  <c r="BE299" i="1"/>
  <c r="BF299" i="1" s="1"/>
  <c r="I300" i="1"/>
  <c r="K300" i="1"/>
  <c r="M300" i="1"/>
  <c r="O300" i="1"/>
  <c r="P300" i="1"/>
  <c r="R300" i="1"/>
  <c r="S300" i="1"/>
  <c r="U300" i="1"/>
  <c r="V300" i="1"/>
  <c r="X300" i="1"/>
  <c r="Y300" i="1"/>
  <c r="AA300" i="1"/>
  <c r="AB300" i="1"/>
  <c r="AD300" i="1"/>
  <c r="AE300" i="1"/>
  <c r="AJ300" i="1"/>
  <c r="AK300" i="1"/>
  <c r="AM300" i="1"/>
  <c r="AN300" i="1"/>
  <c r="AV300" i="1"/>
  <c r="AW300" i="1"/>
  <c r="AX300" i="1"/>
  <c r="BA300" i="1"/>
  <c r="BE300" i="1"/>
  <c r="I301" i="1"/>
  <c r="K301" i="1"/>
  <c r="M301" i="1"/>
  <c r="O301" i="1"/>
  <c r="P301" i="1"/>
  <c r="R301" i="1"/>
  <c r="S301" i="1"/>
  <c r="U301" i="1"/>
  <c r="V301" i="1"/>
  <c r="X301" i="1"/>
  <c r="Y301" i="1"/>
  <c r="AA301" i="1"/>
  <c r="AB301" i="1"/>
  <c r="AD301" i="1"/>
  <c r="AE301" i="1"/>
  <c r="AJ301" i="1"/>
  <c r="AK301" i="1"/>
  <c r="AM301" i="1"/>
  <c r="AN301" i="1"/>
  <c r="AV301" i="1"/>
  <c r="AW301" i="1"/>
  <c r="AX301" i="1"/>
  <c r="BA301" i="1" s="1"/>
  <c r="BE301" i="1"/>
  <c r="BF301" i="1"/>
  <c r="BF300" i="1" s="1"/>
  <c r="I302" i="1"/>
  <c r="K302" i="1"/>
  <c r="O302" i="1"/>
  <c r="P302" i="1"/>
  <c r="R302" i="1"/>
  <c r="S302" i="1"/>
  <c r="U302" i="1"/>
  <c r="V302" i="1"/>
  <c r="X302" i="1"/>
  <c r="Y302" i="1"/>
  <c r="AA302" i="1"/>
  <c r="AB302" i="1"/>
  <c r="AD302" i="1"/>
  <c r="AE302" i="1"/>
  <c r="AJ302" i="1"/>
  <c r="AK302" i="1"/>
  <c r="AM302" i="1"/>
  <c r="AN302" i="1"/>
  <c r="AV302" i="1"/>
  <c r="AW302" i="1"/>
  <c r="AX302" i="1"/>
  <c r="BE302" i="1"/>
  <c r="I303" i="1"/>
  <c r="K303" i="1"/>
  <c r="O303" i="1"/>
  <c r="P303" i="1"/>
  <c r="R303" i="1"/>
  <c r="S303" i="1"/>
  <c r="U303" i="1"/>
  <c r="V303" i="1"/>
  <c r="X303" i="1"/>
  <c r="Y303" i="1"/>
  <c r="AA303" i="1"/>
  <c r="AB303" i="1"/>
  <c r="AD303" i="1"/>
  <c r="AE303" i="1"/>
  <c r="AJ303" i="1"/>
  <c r="AK303" i="1"/>
  <c r="AM303" i="1"/>
  <c r="AN303" i="1"/>
  <c r="AV303" i="1"/>
  <c r="AW303" i="1"/>
  <c r="AX303" i="1"/>
  <c r="BE303" i="1"/>
  <c r="I304" i="1"/>
  <c r="K304" i="1"/>
  <c r="O304" i="1"/>
  <c r="P304" i="1"/>
  <c r="R304" i="1"/>
  <c r="AY304" i="1" s="1"/>
  <c r="S304" i="1"/>
  <c r="U304" i="1"/>
  <c r="V304" i="1"/>
  <c r="X304" i="1"/>
  <c r="Y304" i="1"/>
  <c r="AA304" i="1"/>
  <c r="AB304" i="1"/>
  <c r="AD304" i="1"/>
  <c r="AE304" i="1"/>
  <c r="AJ304" i="1"/>
  <c r="AK304" i="1"/>
  <c r="AM304" i="1"/>
  <c r="AN304" i="1"/>
  <c r="AV304" i="1"/>
  <c r="AW304" i="1"/>
  <c r="AX304" i="1"/>
  <c r="BE304" i="1"/>
  <c r="BF304" i="1"/>
  <c r="I305" i="1"/>
  <c r="K305" i="1"/>
  <c r="M305" i="1"/>
  <c r="O305" i="1"/>
  <c r="P305" i="1"/>
  <c r="R305" i="1"/>
  <c r="S305" i="1"/>
  <c r="U305" i="1"/>
  <c r="V305" i="1"/>
  <c r="X305" i="1"/>
  <c r="Y305" i="1"/>
  <c r="AA305" i="1"/>
  <c r="AB305" i="1"/>
  <c r="AD305" i="1"/>
  <c r="AE305" i="1"/>
  <c r="AJ305" i="1"/>
  <c r="AK305" i="1"/>
  <c r="AM305" i="1"/>
  <c r="AN305" i="1"/>
  <c r="AV305" i="1"/>
  <c r="AW305" i="1"/>
  <c r="AX305" i="1"/>
  <c r="BE305" i="1"/>
  <c r="BF305" i="1" s="1"/>
  <c r="I306" i="1"/>
  <c r="K306" i="1"/>
  <c r="O306" i="1"/>
  <c r="P306" i="1"/>
  <c r="R306" i="1"/>
  <c r="S306" i="1"/>
  <c r="U306" i="1"/>
  <c r="V306" i="1"/>
  <c r="X306" i="1"/>
  <c r="Y306" i="1"/>
  <c r="AA306" i="1"/>
  <c r="AB306" i="1"/>
  <c r="AD306" i="1"/>
  <c r="AE306" i="1"/>
  <c r="AJ306" i="1"/>
  <c r="AK306" i="1"/>
  <c r="AM306" i="1"/>
  <c r="AN306" i="1"/>
  <c r="AV306" i="1"/>
  <c r="AW306" i="1"/>
  <c r="AX306" i="1"/>
  <c r="BE306" i="1"/>
  <c r="BF306" i="1" s="1"/>
  <c r="I307" i="1"/>
  <c r="K307" i="1"/>
  <c r="O307" i="1"/>
  <c r="P307" i="1"/>
  <c r="R307" i="1"/>
  <c r="S307" i="1"/>
  <c r="U307" i="1"/>
  <c r="V307" i="1"/>
  <c r="X307" i="1"/>
  <c r="Y307" i="1"/>
  <c r="AA307" i="1"/>
  <c r="AB307" i="1"/>
  <c r="AD307" i="1"/>
  <c r="AE307" i="1"/>
  <c r="AJ307" i="1"/>
  <c r="AK307" i="1"/>
  <c r="AM307" i="1"/>
  <c r="AN307" i="1"/>
  <c r="AV307" i="1"/>
  <c r="AW307" i="1"/>
  <c r="AX307" i="1"/>
  <c r="BE307" i="1"/>
  <c r="I308" i="1"/>
  <c r="K308" i="1"/>
  <c r="O308" i="1"/>
  <c r="P308" i="1"/>
  <c r="R308" i="1"/>
  <c r="S308" i="1"/>
  <c r="U308" i="1"/>
  <c r="V308" i="1"/>
  <c r="X308" i="1"/>
  <c r="Y308" i="1"/>
  <c r="AA308" i="1"/>
  <c r="AB308" i="1"/>
  <c r="AD308" i="1"/>
  <c r="AE308" i="1"/>
  <c r="AJ308" i="1"/>
  <c r="AK308" i="1"/>
  <c r="AM308" i="1"/>
  <c r="AN308" i="1"/>
  <c r="AV308" i="1"/>
  <c r="AW308" i="1"/>
  <c r="AX308" i="1"/>
  <c r="BE308" i="1"/>
  <c r="I309" i="1"/>
  <c r="K309" i="1"/>
  <c r="M309" i="1"/>
  <c r="O309" i="1"/>
  <c r="P309" i="1"/>
  <c r="R309" i="1"/>
  <c r="S309" i="1"/>
  <c r="U309" i="1"/>
  <c r="V309" i="1"/>
  <c r="X309" i="1"/>
  <c r="Y309" i="1"/>
  <c r="AA309" i="1"/>
  <c r="AB309" i="1"/>
  <c r="AD309" i="1"/>
  <c r="AE309" i="1"/>
  <c r="AJ309" i="1"/>
  <c r="AK309" i="1"/>
  <c r="AM309" i="1"/>
  <c r="AN309" i="1"/>
  <c r="AV309" i="1"/>
  <c r="AW309" i="1"/>
  <c r="AX309" i="1"/>
  <c r="BE309" i="1"/>
  <c r="BF309" i="1" s="1"/>
  <c r="I310" i="1"/>
  <c r="K310" i="1"/>
  <c r="M310" i="1"/>
  <c r="O310" i="1"/>
  <c r="P310" i="1"/>
  <c r="R310" i="1"/>
  <c r="S310" i="1"/>
  <c r="U310" i="1"/>
  <c r="V310" i="1"/>
  <c r="X310" i="1"/>
  <c r="Y310" i="1"/>
  <c r="AA310" i="1"/>
  <c r="AB310" i="1"/>
  <c r="AD310" i="1"/>
  <c r="AE310" i="1"/>
  <c r="AJ310" i="1"/>
  <c r="AK310" i="1"/>
  <c r="AM310" i="1"/>
  <c r="AN310" i="1"/>
  <c r="AV310" i="1"/>
  <c r="AW310" i="1"/>
  <c r="AX310" i="1"/>
  <c r="BA310" i="1"/>
  <c r="BE310" i="1"/>
  <c r="BF310" i="1"/>
  <c r="I311" i="1"/>
  <c r="K311" i="1"/>
  <c r="M311" i="1"/>
  <c r="O311" i="1"/>
  <c r="P311" i="1"/>
  <c r="AZ311" i="1" s="1"/>
  <c r="R311" i="1"/>
  <c r="S311" i="1"/>
  <c r="U311" i="1"/>
  <c r="V311" i="1"/>
  <c r="X311" i="1"/>
  <c r="Y311" i="1"/>
  <c r="AA311" i="1"/>
  <c r="AB311" i="1"/>
  <c r="AD311" i="1"/>
  <c r="AE311" i="1"/>
  <c r="AJ311" i="1"/>
  <c r="AK311" i="1"/>
  <c r="AM311" i="1"/>
  <c r="AN311" i="1"/>
  <c r="AV311" i="1"/>
  <c r="AW311" i="1"/>
  <c r="AX311" i="1"/>
  <c r="BE311" i="1"/>
  <c r="BF311" i="1" s="1"/>
  <c r="I312" i="1"/>
  <c r="M312" i="1" s="1"/>
  <c r="K312" i="1"/>
  <c r="O312" i="1"/>
  <c r="P312" i="1"/>
  <c r="R312" i="1"/>
  <c r="S312" i="1"/>
  <c r="U312" i="1"/>
  <c r="V312" i="1"/>
  <c r="X312" i="1"/>
  <c r="Y312" i="1"/>
  <c r="AA312" i="1"/>
  <c r="AB312" i="1"/>
  <c r="AD312" i="1"/>
  <c r="AE312" i="1"/>
  <c r="AJ312" i="1"/>
  <c r="AK312" i="1"/>
  <c r="AM312" i="1"/>
  <c r="AN312" i="1"/>
  <c r="AV312" i="1"/>
  <c r="AW312" i="1"/>
  <c r="AX312" i="1"/>
  <c r="BA312" i="1"/>
  <c r="BE312" i="1"/>
  <c r="BF312" i="1" s="1"/>
  <c r="I313" i="1"/>
  <c r="K313" i="1"/>
  <c r="M313" i="1"/>
  <c r="O313" i="1"/>
  <c r="P313" i="1"/>
  <c r="R313" i="1"/>
  <c r="S313" i="1"/>
  <c r="U313" i="1"/>
  <c r="V313" i="1"/>
  <c r="X313" i="1"/>
  <c r="Y313" i="1"/>
  <c r="AA313" i="1"/>
  <c r="AB313" i="1"/>
  <c r="AD313" i="1"/>
  <c r="AE313" i="1"/>
  <c r="AJ313" i="1"/>
  <c r="AK313" i="1"/>
  <c r="AM313" i="1"/>
  <c r="AN313" i="1"/>
  <c r="AV313" i="1"/>
  <c r="AW313" i="1"/>
  <c r="AX313" i="1"/>
  <c r="BA313" i="1"/>
  <c r="BE313" i="1"/>
  <c r="BF313" i="1" s="1"/>
  <c r="I314" i="1"/>
  <c r="K314" i="1"/>
  <c r="O314" i="1"/>
  <c r="P314" i="1"/>
  <c r="R314" i="1"/>
  <c r="S314" i="1"/>
  <c r="U314" i="1"/>
  <c r="V314" i="1"/>
  <c r="X314" i="1"/>
  <c r="Y314" i="1"/>
  <c r="AA314" i="1"/>
  <c r="AB314" i="1"/>
  <c r="AD314" i="1"/>
  <c r="AE314" i="1"/>
  <c r="AJ314" i="1"/>
  <c r="AK314" i="1"/>
  <c r="AM314" i="1"/>
  <c r="AN314" i="1"/>
  <c r="AV314" i="1"/>
  <c r="AW314" i="1"/>
  <c r="AX314" i="1"/>
  <c r="BE314" i="1"/>
  <c r="BF314" i="1" s="1"/>
  <c r="I315" i="1"/>
  <c r="K315" i="1"/>
  <c r="M315" i="1"/>
  <c r="O315" i="1"/>
  <c r="P315" i="1"/>
  <c r="R315" i="1"/>
  <c r="S315" i="1"/>
  <c r="U315" i="1"/>
  <c r="V315" i="1"/>
  <c r="X315" i="1"/>
  <c r="Y315" i="1"/>
  <c r="AA315" i="1"/>
  <c r="AB315" i="1"/>
  <c r="AD315" i="1"/>
  <c r="AE315" i="1"/>
  <c r="AJ315" i="1"/>
  <c r="AK315" i="1"/>
  <c r="AM315" i="1"/>
  <c r="AN315" i="1"/>
  <c r="AV315" i="1"/>
  <c r="AW315" i="1"/>
  <c r="AX315" i="1"/>
  <c r="BA315" i="1"/>
  <c r="BE315" i="1"/>
  <c r="BF315" i="1" s="1"/>
  <c r="I316" i="1"/>
  <c r="K316" i="1"/>
  <c r="M316" i="1"/>
  <c r="O316" i="1"/>
  <c r="P316" i="1"/>
  <c r="R316" i="1"/>
  <c r="S316" i="1"/>
  <c r="U316" i="1"/>
  <c r="V316" i="1"/>
  <c r="X316" i="1"/>
  <c r="Y316" i="1"/>
  <c r="AA316" i="1"/>
  <c r="AB316" i="1"/>
  <c r="AD316" i="1"/>
  <c r="AE316" i="1"/>
  <c r="AJ316" i="1"/>
  <c r="AK316" i="1"/>
  <c r="AM316" i="1"/>
  <c r="AN316" i="1"/>
  <c r="AV316" i="1"/>
  <c r="AW316" i="1"/>
  <c r="AX316" i="1"/>
  <c r="BA316" i="1"/>
  <c r="BE316" i="1"/>
  <c r="I317" i="1"/>
  <c r="K317" i="1"/>
  <c r="M317" i="1"/>
  <c r="O317" i="1"/>
  <c r="P317" i="1"/>
  <c r="R317" i="1"/>
  <c r="S317" i="1"/>
  <c r="U317" i="1"/>
  <c r="V317" i="1"/>
  <c r="X317" i="1"/>
  <c r="Y317" i="1"/>
  <c r="AA317" i="1"/>
  <c r="AB317" i="1"/>
  <c r="AD317" i="1"/>
  <c r="AE317" i="1"/>
  <c r="AJ317" i="1"/>
  <c r="AK317" i="1"/>
  <c r="AM317" i="1"/>
  <c r="AN317" i="1"/>
  <c r="AV317" i="1"/>
  <c r="AW317" i="1"/>
  <c r="AX317" i="1"/>
  <c r="BA317" i="1"/>
  <c r="BE317" i="1"/>
  <c r="I318" i="1"/>
  <c r="K318" i="1"/>
  <c r="O318" i="1"/>
  <c r="P318" i="1"/>
  <c r="R318" i="1"/>
  <c r="S318" i="1"/>
  <c r="U318" i="1"/>
  <c r="V318" i="1"/>
  <c r="X318" i="1"/>
  <c r="Y318" i="1"/>
  <c r="AA318" i="1"/>
  <c r="AB318" i="1"/>
  <c r="AD318" i="1"/>
  <c r="AE318" i="1"/>
  <c r="AJ318" i="1"/>
  <c r="AK318" i="1"/>
  <c r="AM318" i="1"/>
  <c r="AN318" i="1"/>
  <c r="AV318" i="1"/>
  <c r="AW318" i="1"/>
  <c r="AX318" i="1"/>
  <c r="BE318" i="1"/>
  <c r="BF318" i="1" s="1"/>
  <c r="I319" i="1"/>
  <c r="K319" i="1"/>
  <c r="O319" i="1"/>
  <c r="P319" i="1"/>
  <c r="R319" i="1"/>
  <c r="S319" i="1"/>
  <c r="U319" i="1"/>
  <c r="V319" i="1"/>
  <c r="X319" i="1"/>
  <c r="Y319" i="1"/>
  <c r="AA319" i="1"/>
  <c r="AB319" i="1"/>
  <c r="AD319" i="1"/>
  <c r="AE319" i="1"/>
  <c r="AJ319" i="1"/>
  <c r="AK319" i="1"/>
  <c r="AM319" i="1"/>
  <c r="AN319" i="1"/>
  <c r="AV319" i="1"/>
  <c r="AW319" i="1"/>
  <c r="AX319" i="1"/>
  <c r="BE319" i="1"/>
  <c r="BF319" i="1"/>
  <c r="I320" i="1"/>
  <c r="K320" i="1"/>
  <c r="M320" i="1"/>
  <c r="O320" i="1"/>
  <c r="P320" i="1"/>
  <c r="R320" i="1"/>
  <c r="S320" i="1"/>
  <c r="U320" i="1"/>
  <c r="V320" i="1"/>
  <c r="X320" i="1"/>
  <c r="Y320" i="1"/>
  <c r="AA320" i="1"/>
  <c r="AB320" i="1"/>
  <c r="AD320" i="1"/>
  <c r="AE320" i="1"/>
  <c r="AJ320" i="1"/>
  <c r="AK320" i="1"/>
  <c r="AM320" i="1"/>
  <c r="AN320" i="1"/>
  <c r="AV320" i="1"/>
  <c r="AW320" i="1"/>
  <c r="AX320" i="1"/>
  <c r="BA320" i="1"/>
  <c r="BE320" i="1"/>
  <c r="BF320" i="1" s="1"/>
  <c r="I321" i="1"/>
  <c r="K321" i="1"/>
  <c r="M321" i="1"/>
  <c r="O321" i="1"/>
  <c r="P321" i="1"/>
  <c r="R321" i="1"/>
  <c r="S321" i="1"/>
  <c r="U321" i="1"/>
  <c r="V321" i="1"/>
  <c r="X321" i="1"/>
  <c r="Y321" i="1"/>
  <c r="AA321" i="1"/>
  <c r="AB321" i="1"/>
  <c r="AD321" i="1"/>
  <c r="AE321" i="1"/>
  <c r="AJ321" i="1"/>
  <c r="AK321" i="1"/>
  <c r="AM321" i="1"/>
  <c r="AN321" i="1"/>
  <c r="AV321" i="1"/>
  <c r="AW321" i="1"/>
  <c r="AX321" i="1"/>
  <c r="BA321" i="1" s="1"/>
  <c r="BE321" i="1"/>
  <c r="BF321" i="1" s="1"/>
  <c r="I322" i="1"/>
  <c r="K322" i="1"/>
  <c r="M322" i="1"/>
  <c r="O322" i="1"/>
  <c r="P322" i="1"/>
  <c r="R322" i="1"/>
  <c r="S322" i="1"/>
  <c r="U322" i="1"/>
  <c r="V322" i="1"/>
  <c r="X322" i="1"/>
  <c r="Y322" i="1"/>
  <c r="AA322" i="1"/>
  <c r="AB322" i="1"/>
  <c r="AD322" i="1"/>
  <c r="AE322" i="1"/>
  <c r="AJ322" i="1"/>
  <c r="AK322" i="1"/>
  <c r="AM322" i="1"/>
  <c r="AN322" i="1"/>
  <c r="AV322" i="1"/>
  <c r="AW322" i="1"/>
  <c r="AX322" i="1"/>
  <c r="BA322" i="1"/>
  <c r="BE322" i="1"/>
  <c r="BF322" i="1" s="1"/>
  <c r="I323" i="1"/>
  <c r="K323" i="1"/>
  <c r="O323" i="1"/>
  <c r="P323" i="1"/>
  <c r="R323" i="1"/>
  <c r="S323" i="1"/>
  <c r="U323" i="1"/>
  <c r="V323" i="1"/>
  <c r="X323" i="1"/>
  <c r="Y323" i="1"/>
  <c r="AA323" i="1"/>
  <c r="AB323" i="1"/>
  <c r="AD323" i="1"/>
  <c r="AE323" i="1"/>
  <c r="AJ323" i="1"/>
  <c r="AK323" i="1"/>
  <c r="AM323" i="1"/>
  <c r="AN323" i="1"/>
  <c r="AV323" i="1"/>
  <c r="AW323" i="1"/>
  <c r="AX323" i="1"/>
  <c r="BE323" i="1"/>
  <c r="BF323" i="1"/>
  <c r="I324" i="1"/>
  <c r="K324" i="1"/>
  <c r="M324" i="1"/>
  <c r="O324" i="1"/>
  <c r="P324" i="1"/>
  <c r="R324" i="1"/>
  <c r="S324" i="1"/>
  <c r="U324" i="1"/>
  <c r="V324" i="1"/>
  <c r="X324" i="1"/>
  <c r="Y324" i="1"/>
  <c r="AA324" i="1"/>
  <c r="AB324" i="1"/>
  <c r="AD324" i="1"/>
  <c r="AE324" i="1"/>
  <c r="AJ324" i="1"/>
  <c r="AK324" i="1"/>
  <c r="AM324" i="1"/>
  <c r="AN324" i="1"/>
  <c r="AV324" i="1"/>
  <c r="AW324" i="1"/>
  <c r="AX324" i="1"/>
  <c r="BA324" i="1"/>
  <c r="BE324" i="1"/>
  <c r="BF324" i="1" s="1"/>
  <c r="I325" i="1"/>
  <c r="K325" i="1"/>
  <c r="O325" i="1"/>
  <c r="P325" i="1"/>
  <c r="R325" i="1"/>
  <c r="S325" i="1"/>
  <c r="U325" i="1"/>
  <c r="V325" i="1"/>
  <c r="X325" i="1"/>
  <c r="Y325" i="1"/>
  <c r="AA325" i="1"/>
  <c r="AB325" i="1"/>
  <c r="AD325" i="1"/>
  <c r="AE325" i="1"/>
  <c r="AJ325" i="1"/>
  <c r="AK325" i="1"/>
  <c r="AM325" i="1"/>
  <c r="AN325" i="1"/>
  <c r="AV325" i="1"/>
  <c r="AW325" i="1"/>
  <c r="AX325" i="1"/>
  <c r="BE325" i="1"/>
  <c r="BF325" i="1"/>
  <c r="I326" i="1"/>
  <c r="K326" i="1"/>
  <c r="O326" i="1"/>
  <c r="P326" i="1"/>
  <c r="R326" i="1"/>
  <c r="S326" i="1"/>
  <c r="U326" i="1"/>
  <c r="V326" i="1"/>
  <c r="X326" i="1"/>
  <c r="Y326" i="1"/>
  <c r="AA326" i="1"/>
  <c r="AB326" i="1"/>
  <c r="AZ326" i="1" s="1"/>
  <c r="AD326" i="1"/>
  <c r="AE326" i="1"/>
  <c r="AJ326" i="1"/>
  <c r="AK326" i="1"/>
  <c r="AM326" i="1"/>
  <c r="AN326" i="1"/>
  <c r="AV326" i="1"/>
  <c r="AW326" i="1"/>
  <c r="AX326" i="1"/>
  <c r="BE326" i="1"/>
  <c r="BF326" i="1"/>
  <c r="I327" i="1"/>
  <c r="K327" i="1"/>
  <c r="M327" i="1"/>
  <c r="O327" i="1"/>
  <c r="P327" i="1"/>
  <c r="R327" i="1"/>
  <c r="S327" i="1"/>
  <c r="U327" i="1"/>
  <c r="V327" i="1"/>
  <c r="X327" i="1"/>
  <c r="Y327" i="1"/>
  <c r="AA327" i="1"/>
  <c r="AB327" i="1"/>
  <c r="AD327" i="1"/>
  <c r="AE327" i="1"/>
  <c r="AJ327" i="1"/>
  <c r="AK327" i="1"/>
  <c r="AM327" i="1"/>
  <c r="AN327" i="1"/>
  <c r="AV327" i="1"/>
  <c r="AW327" i="1"/>
  <c r="AX327" i="1"/>
  <c r="BA327" i="1"/>
  <c r="BE327" i="1"/>
  <c r="I328" i="1"/>
  <c r="K328" i="1"/>
  <c r="M328" i="1"/>
  <c r="O328" i="1"/>
  <c r="P328" i="1"/>
  <c r="AZ328" i="1" s="1"/>
  <c r="R328" i="1"/>
  <c r="S328" i="1"/>
  <c r="U328" i="1"/>
  <c r="V328" i="1"/>
  <c r="X328" i="1"/>
  <c r="Y328" i="1"/>
  <c r="AA328" i="1"/>
  <c r="AB328" i="1"/>
  <c r="AD328" i="1"/>
  <c r="AE328" i="1"/>
  <c r="AJ328" i="1"/>
  <c r="AK328" i="1"/>
  <c r="AM328" i="1"/>
  <c r="AN328" i="1"/>
  <c r="AV328" i="1"/>
  <c r="AW328" i="1"/>
  <c r="AX328" i="1"/>
  <c r="BA328" i="1"/>
  <c r="BE328" i="1"/>
  <c r="I329" i="1"/>
  <c r="K329" i="1"/>
  <c r="O329" i="1"/>
  <c r="P329" i="1"/>
  <c r="R329" i="1"/>
  <c r="S329" i="1"/>
  <c r="U329" i="1"/>
  <c r="V329" i="1"/>
  <c r="X329" i="1"/>
  <c r="Y329" i="1"/>
  <c r="AA329" i="1"/>
  <c r="AB329" i="1"/>
  <c r="AD329" i="1"/>
  <c r="AE329" i="1"/>
  <c r="AJ329" i="1"/>
  <c r="AK329" i="1"/>
  <c r="AM329" i="1"/>
  <c r="AN329" i="1"/>
  <c r="AV329" i="1"/>
  <c r="AW329" i="1"/>
  <c r="AX329" i="1"/>
  <c r="BE329" i="1"/>
  <c r="BF329" i="1" s="1"/>
  <c r="BF328" i="1" s="1"/>
  <c r="BF327" i="1" s="1"/>
  <c r="AS332" i="1"/>
  <c r="AS333" i="1" s="1"/>
  <c r="BA276" i="1" l="1"/>
  <c r="M276" i="1"/>
  <c r="M182" i="1"/>
  <c r="BA182" i="1"/>
  <c r="AY86" i="1"/>
  <c r="BB86" i="1" s="1"/>
  <c r="AY186" i="1"/>
  <c r="BB186" i="1" s="1"/>
  <c r="AY99" i="1"/>
  <c r="BB99" i="1" s="1"/>
  <c r="M269" i="1"/>
  <c r="BA269" i="1"/>
  <c r="AY251" i="1"/>
  <c r="BB251" i="1" s="1"/>
  <c r="AZ172" i="1"/>
  <c r="BC172" i="1" s="1"/>
  <c r="AY167" i="1"/>
  <c r="BB167" i="1" s="1"/>
  <c r="AZ120" i="1"/>
  <c r="BC120" i="1" s="1"/>
  <c r="AY97" i="1"/>
  <c r="BB97" i="1" s="1"/>
  <c r="M51" i="1"/>
  <c r="BA51" i="1"/>
  <c r="X277" i="1"/>
  <c r="X279" i="1" s="1"/>
  <c r="X280" i="1" s="1"/>
  <c r="M299" i="1"/>
  <c r="BA299" i="1"/>
  <c r="AZ287" i="1"/>
  <c r="BC287" i="1" s="1"/>
  <c r="AZ176" i="1"/>
  <c r="BC176" i="1" s="1"/>
  <c r="AZ31" i="1"/>
  <c r="AZ28" i="1"/>
  <c r="BC28" i="1" s="1"/>
  <c r="AY287" i="1"/>
  <c r="AZ205" i="1"/>
  <c r="BC205" i="1" s="1"/>
  <c r="AZ113" i="1"/>
  <c r="BC113" i="1" s="1"/>
  <c r="AY291" i="1"/>
  <c r="BB291" i="1" s="1"/>
  <c r="M144" i="1"/>
  <c r="BA144" i="1"/>
  <c r="AY117" i="1"/>
  <c r="BB117" i="1" s="1"/>
  <c r="AY100" i="1"/>
  <c r="BB100" i="1" s="1"/>
  <c r="AY311" i="1"/>
  <c r="BB311" i="1" s="1"/>
  <c r="AZ268" i="1"/>
  <c r="BC268" i="1" s="1"/>
  <c r="BA214" i="1"/>
  <c r="M214" i="1"/>
  <c r="BA146" i="1"/>
  <c r="M146" i="1"/>
  <c r="AZ58" i="1"/>
  <c r="BC58" i="1" s="1"/>
  <c r="AB277" i="1"/>
  <c r="AZ293" i="1"/>
  <c r="BC293" i="1" s="1"/>
  <c r="AY292" i="1"/>
  <c r="BB292" i="1" s="1"/>
  <c r="AY118" i="1"/>
  <c r="AA277" i="1"/>
  <c r="AA279" i="1" s="1"/>
  <c r="AZ322" i="1"/>
  <c r="BC322" i="1" s="1"/>
  <c r="AZ316" i="1"/>
  <c r="BC316" i="1" s="1"/>
  <c r="AY290" i="1"/>
  <c r="BB290" i="1" s="1"/>
  <c r="AY202" i="1"/>
  <c r="BB202" i="1" s="1"/>
  <c r="M148" i="1"/>
  <c r="BA148" i="1"/>
  <c r="M70" i="1"/>
  <c r="BA70" i="1"/>
  <c r="AY322" i="1"/>
  <c r="BB322" i="1" s="1"/>
  <c r="AY217" i="1"/>
  <c r="BB217" i="1" s="1"/>
  <c r="AY41" i="1"/>
  <c r="BB41" i="1" s="1"/>
  <c r="AZ302" i="1"/>
  <c r="AY208" i="1"/>
  <c r="BB208" i="1" s="1"/>
  <c r="AZ207" i="1"/>
  <c r="BC207" i="1" s="1"/>
  <c r="AZ65" i="1"/>
  <c r="BC65" i="1" s="1"/>
  <c r="AQ330" i="1"/>
  <c r="AY242" i="1"/>
  <c r="BB242" i="1" s="1"/>
  <c r="AY231" i="1"/>
  <c r="AZ127" i="1"/>
  <c r="BC127" i="1" s="1"/>
  <c r="AV277" i="1"/>
  <c r="AV279" i="1" s="1"/>
  <c r="AZ38" i="1"/>
  <c r="BC38" i="1" s="1"/>
  <c r="AZ295" i="1"/>
  <c r="AY233" i="1"/>
  <c r="BB233" i="1" s="1"/>
  <c r="AZ210" i="1"/>
  <c r="AZ151" i="1"/>
  <c r="BC151" i="1" s="1"/>
  <c r="AY140" i="1"/>
  <c r="BB140" i="1" s="1"/>
  <c r="AY315" i="1"/>
  <c r="BB315" i="1" s="1"/>
  <c r="AZ305" i="1"/>
  <c r="BC305" i="1" s="1"/>
  <c r="AY301" i="1"/>
  <c r="BA260" i="1"/>
  <c r="AY246" i="1"/>
  <c r="BB246" i="1" s="1"/>
  <c r="AY237" i="1"/>
  <c r="BB237" i="1" s="1"/>
  <c r="AZ219" i="1"/>
  <c r="BC219" i="1" s="1"/>
  <c r="AZ212" i="1"/>
  <c r="BC212" i="1" s="1"/>
  <c r="BA84" i="1"/>
  <c r="AZ250" i="1"/>
  <c r="BC250" i="1" s="1"/>
  <c r="AY239" i="1"/>
  <c r="BB239" i="1" s="1"/>
  <c r="AY164" i="1"/>
  <c r="AZ75" i="1"/>
  <c r="BC75" i="1" s="1"/>
  <c r="AY73" i="1"/>
  <c r="AY267" i="1"/>
  <c r="BB267" i="1" s="1"/>
  <c r="M265" i="1"/>
  <c r="BA265" i="1"/>
  <c r="AY250" i="1"/>
  <c r="BB250" i="1" s="1"/>
  <c r="AZ243" i="1"/>
  <c r="BC243" i="1" s="1"/>
  <c r="AY240" i="1"/>
  <c r="BB240" i="1" s="1"/>
  <c r="AY221" i="1"/>
  <c r="BB221" i="1" s="1"/>
  <c r="AY171" i="1"/>
  <c r="BB171" i="1" s="1"/>
  <c r="AZ160" i="1"/>
  <c r="BC160" i="1" s="1"/>
  <c r="AZ81" i="1"/>
  <c r="AZ73" i="1"/>
  <c r="BC73" i="1" s="1"/>
  <c r="AY172" i="1"/>
  <c r="BB172" i="1" s="1"/>
  <c r="AY194" i="1"/>
  <c r="BB194" i="1" s="1"/>
  <c r="AZ102" i="1"/>
  <c r="BC102" i="1" s="1"/>
  <c r="AZ304" i="1"/>
  <c r="M31" i="1"/>
  <c r="BA31" i="1"/>
  <c r="M329" i="1"/>
  <c r="BA329" i="1"/>
  <c r="AY328" i="1"/>
  <c r="BB328" i="1" s="1"/>
  <c r="AZ103" i="1"/>
  <c r="BC103" i="1" s="1"/>
  <c r="AY296" i="1"/>
  <c r="BB296" i="1" s="1"/>
  <c r="AZ140" i="1"/>
  <c r="BC140" i="1" s="1"/>
  <c r="AZ184" i="1"/>
  <c r="M171" i="1"/>
  <c r="AY160" i="1"/>
  <c r="BB160" i="1" s="1"/>
  <c r="BA91" i="1"/>
  <c r="M91" i="1"/>
  <c r="AZ84" i="1"/>
  <c r="BC84" i="1" s="1"/>
  <c r="M212" i="1"/>
  <c r="BA212" i="1"/>
  <c r="M318" i="1"/>
  <c r="BA318" i="1"/>
  <c r="AZ122" i="1"/>
  <c r="BC122" i="1" s="1"/>
  <c r="M234" i="1"/>
  <c r="BA234" i="1"/>
  <c r="BC256" i="1"/>
  <c r="AZ252" i="1"/>
  <c r="AZ218" i="1"/>
  <c r="AZ185" i="1"/>
  <c r="BC185" i="1" s="1"/>
  <c r="AY148" i="1"/>
  <c r="BB148" i="1" s="1"/>
  <c r="AY137" i="1"/>
  <c r="BB137" i="1" s="1"/>
  <c r="AZ60" i="1"/>
  <c r="BC60" i="1" s="1"/>
  <c r="AZ270" i="1"/>
  <c r="AZ255" i="1"/>
  <c r="BC255" i="1" s="1"/>
  <c r="AZ197" i="1"/>
  <c r="BC197" i="1" s="1"/>
  <c r="AY116" i="1"/>
  <c r="BB116" i="1" s="1"/>
  <c r="BA16" i="1"/>
  <c r="AY320" i="1"/>
  <c r="BB320" i="1" s="1"/>
  <c r="AZ228" i="1"/>
  <c r="BC228" i="1" s="1"/>
  <c r="AY212" i="1"/>
  <c r="BB212" i="1" s="1"/>
  <c r="AZ112" i="1"/>
  <c r="BC112" i="1" s="1"/>
  <c r="AY308" i="1"/>
  <c r="BB308" i="1" s="1"/>
  <c r="BA233" i="1"/>
  <c r="BA163" i="1"/>
  <c r="AY155" i="1"/>
  <c r="BB155" i="1" s="1"/>
  <c r="AY62" i="1"/>
  <c r="BB62" i="1" s="1"/>
  <c r="AY38" i="1"/>
  <c r="AD277" i="1"/>
  <c r="AD279" i="1" s="1"/>
  <c r="BA170" i="1"/>
  <c r="M170" i="1"/>
  <c r="AY121" i="1"/>
  <c r="AZ46" i="1"/>
  <c r="BC46" i="1" s="1"/>
  <c r="AY325" i="1"/>
  <c r="BB325" i="1" s="1"/>
  <c r="AY261" i="1"/>
  <c r="BB261" i="1" s="1"/>
  <c r="AZ245" i="1"/>
  <c r="BC245" i="1" s="1"/>
  <c r="AZ234" i="1"/>
  <c r="BC234" i="1" s="1"/>
  <c r="AZ171" i="1"/>
  <c r="BC171" i="1" s="1"/>
  <c r="BA167" i="1"/>
  <c r="AY45" i="1"/>
  <c r="BB45" i="1" s="1"/>
  <c r="V277" i="1"/>
  <c r="AH330" i="1"/>
  <c r="M272" i="1"/>
  <c r="BA272" i="1"/>
  <c r="AZ269" i="1"/>
  <c r="BC269" i="1" s="1"/>
  <c r="AZ261" i="1"/>
  <c r="BA250" i="1"/>
  <c r="AZ178" i="1"/>
  <c r="AY169" i="1"/>
  <c r="BB169" i="1" s="1"/>
  <c r="AZ163" i="1"/>
  <c r="BC163" i="1" s="1"/>
  <c r="AY132" i="1"/>
  <c r="BB132" i="1" s="1"/>
  <c r="AZ89" i="1"/>
  <c r="BC89" i="1" s="1"/>
  <c r="AZ78" i="1"/>
  <c r="BC78" i="1" s="1"/>
  <c r="AZ34" i="1"/>
  <c r="BC34" i="1" s="1"/>
  <c r="U277" i="1"/>
  <c r="U279" i="1" s="1"/>
  <c r="U280" i="1" s="1"/>
  <c r="AZ289" i="1"/>
  <c r="BC289" i="1" s="1"/>
  <c r="AG330" i="1"/>
  <c r="AG332" i="1" s="1"/>
  <c r="BA152" i="1"/>
  <c r="AY133" i="1"/>
  <c r="BB133" i="1" s="1"/>
  <c r="AZ100" i="1"/>
  <c r="BC100" i="1" s="1"/>
  <c r="BA99" i="1"/>
  <c r="AZ93" i="1"/>
  <c r="AY82" i="1"/>
  <c r="BB82" i="1" s="1"/>
  <c r="AZ44" i="1"/>
  <c r="AY34" i="1"/>
  <c r="BB34" i="1" s="1"/>
  <c r="AZ320" i="1"/>
  <c r="BC320" i="1" s="1"/>
  <c r="AZ153" i="1"/>
  <c r="BC153" i="1" s="1"/>
  <c r="AY56" i="1"/>
  <c r="BB56" i="1" s="1"/>
  <c r="AZ138" i="1"/>
  <c r="BC138" i="1" s="1"/>
  <c r="AY110" i="1"/>
  <c r="BB110" i="1" s="1"/>
  <c r="AY78" i="1"/>
  <c r="AZ259" i="1"/>
  <c r="BC259" i="1" s="1"/>
  <c r="AZ61" i="1"/>
  <c r="BA159" i="1"/>
  <c r="BA103" i="1"/>
  <c r="AZ97" i="1"/>
  <c r="AY84" i="1"/>
  <c r="BB84" i="1" s="1"/>
  <c r="AY74" i="1"/>
  <c r="BB74" i="1" s="1"/>
  <c r="AZ48" i="1"/>
  <c r="AY127" i="1"/>
  <c r="BB127" i="1" s="1"/>
  <c r="AZ325" i="1"/>
  <c r="AZ308" i="1"/>
  <c r="AY255" i="1"/>
  <c r="BB255" i="1" s="1"/>
  <c r="BA229" i="1"/>
  <c r="BA221" i="1"/>
  <c r="AZ110" i="1"/>
  <c r="BC110" i="1" s="1"/>
  <c r="AZ265" i="1"/>
  <c r="BC265" i="1" s="1"/>
  <c r="AZ157" i="1"/>
  <c r="BC157" i="1" s="1"/>
  <c r="AY299" i="1"/>
  <c r="BB299" i="1" s="1"/>
  <c r="BA274" i="1"/>
  <c r="AZ253" i="1"/>
  <c r="BC253" i="1" s="1"/>
  <c r="BA203" i="1"/>
  <c r="AZ131" i="1"/>
  <c r="BC131" i="1" s="1"/>
  <c r="AZ67" i="1"/>
  <c r="BC67" i="1" s="1"/>
  <c r="AY57" i="1"/>
  <c r="BB57" i="1" s="1"/>
  <c r="AY48" i="1"/>
  <c r="BB48" i="1" s="1"/>
  <c r="AZ124" i="1"/>
  <c r="BC124" i="1" s="1"/>
  <c r="BA121" i="1"/>
  <c r="AY65" i="1"/>
  <c r="BB65" i="1" s="1"/>
  <c r="AZ307" i="1"/>
  <c r="BA262" i="1"/>
  <c r="AY230" i="1"/>
  <c r="BB230" i="1" s="1"/>
  <c r="BA224" i="1"/>
  <c r="BA220" i="1"/>
  <c r="AY220" i="1"/>
  <c r="BB220" i="1" s="1"/>
  <c r="BA216" i="1"/>
  <c r="BA191" i="1"/>
  <c r="AY187" i="1"/>
  <c r="BA176" i="1"/>
  <c r="AY135" i="1"/>
  <c r="BB135" i="1" s="1"/>
  <c r="AZ130" i="1"/>
  <c r="BC130" i="1" s="1"/>
  <c r="BA110" i="1"/>
  <c r="AZ106" i="1"/>
  <c r="BC106" i="1" s="1"/>
  <c r="AY93" i="1"/>
  <c r="BB93" i="1" s="1"/>
  <c r="BA87" i="1"/>
  <c r="BA29" i="1"/>
  <c r="AT277" i="1"/>
  <c r="AY17" i="1"/>
  <c r="BB17" i="1" s="1"/>
  <c r="AY307" i="1"/>
  <c r="BB307" i="1" s="1"/>
  <c r="AZ274" i="1"/>
  <c r="BC274" i="1" s="1"/>
  <c r="AY130" i="1"/>
  <c r="BB130" i="1" s="1"/>
  <c r="BA95" i="1"/>
  <c r="AY89" i="1"/>
  <c r="BB89" i="1" s="1"/>
  <c r="AY60" i="1"/>
  <c r="BB60" i="1" s="1"/>
  <c r="AY274" i="1"/>
  <c r="BB274" i="1" s="1"/>
  <c r="AZ214" i="1"/>
  <c r="AZ199" i="1"/>
  <c r="BC199" i="1" s="1"/>
  <c r="BA195" i="1"/>
  <c r="BA178" i="1"/>
  <c r="AZ170" i="1"/>
  <c r="BC170" i="1" s="1"/>
  <c r="AY161" i="1"/>
  <c r="BB161" i="1" s="1"/>
  <c r="AZ147" i="1"/>
  <c r="BC147" i="1" s="1"/>
  <c r="AY122" i="1"/>
  <c r="BB122" i="1" s="1"/>
  <c r="AY75" i="1"/>
  <c r="BB75" i="1" s="1"/>
  <c r="BA65" i="1"/>
  <c r="AZ35" i="1"/>
  <c r="BC35" i="1" s="1"/>
  <c r="BA27" i="1"/>
  <c r="AY19" i="1"/>
  <c r="BB19" i="1" s="1"/>
  <c r="AZ69" i="1"/>
  <c r="BC69" i="1" s="1"/>
  <c r="AY234" i="1"/>
  <c r="BB234" i="1" s="1"/>
  <c r="AY226" i="1"/>
  <c r="BB226" i="1" s="1"/>
  <c r="AY168" i="1"/>
  <c r="BB168" i="1" s="1"/>
  <c r="AV330" i="1"/>
  <c r="AV332" i="1" s="1"/>
  <c r="AZ321" i="1"/>
  <c r="BC321" i="1" s="1"/>
  <c r="AY306" i="1"/>
  <c r="BB306" i="1" s="1"/>
  <c r="AZ299" i="1"/>
  <c r="AY293" i="1"/>
  <c r="BB293" i="1" s="1"/>
  <c r="BA244" i="1"/>
  <c r="AZ216" i="1"/>
  <c r="AY184" i="1"/>
  <c r="BB184" i="1" s="1"/>
  <c r="AY174" i="1"/>
  <c r="BB174" i="1" s="1"/>
  <c r="BA155" i="1"/>
  <c r="AZ152" i="1"/>
  <c r="BC152" i="1" s="1"/>
  <c r="AY113" i="1"/>
  <c r="BB113" i="1" s="1"/>
  <c r="AY103" i="1"/>
  <c r="BB103" i="1" s="1"/>
  <c r="BA60" i="1"/>
  <c r="AZ55" i="1"/>
  <c r="BC55" i="1" s="1"/>
  <c r="BA23" i="1"/>
  <c r="BF197" i="1"/>
  <c r="BA69" i="1"/>
  <c r="BF147" i="1"/>
  <c r="BB118" i="1"/>
  <c r="BA192" i="1"/>
  <c r="BA101" i="1"/>
  <c r="BA50" i="1"/>
  <c r="BB256" i="1"/>
  <c r="BA249" i="1"/>
  <c r="BA136" i="1"/>
  <c r="BA204" i="1"/>
  <c r="BF194" i="1"/>
  <c r="BA138" i="1"/>
  <c r="BA68" i="1"/>
  <c r="BA62" i="1"/>
  <c r="BA56" i="1"/>
  <c r="BB257" i="1"/>
  <c r="BA264" i="1"/>
  <c r="BB254" i="1"/>
  <c r="BA232" i="1"/>
  <c r="BA222" i="1"/>
  <c r="BB187" i="1"/>
  <c r="BA109" i="1"/>
  <c r="BF21" i="1"/>
  <c r="BB301" i="1"/>
  <c r="BA201" i="1"/>
  <c r="BA180" i="1"/>
  <c r="BA30" i="1"/>
  <c r="BB231" i="1"/>
  <c r="BA308" i="1"/>
  <c r="BB67" i="1"/>
  <c r="BF62" i="1"/>
  <c r="BA149" i="1"/>
  <c r="BA86" i="1"/>
  <c r="BB244" i="1"/>
  <c r="BB227" i="1"/>
  <c r="BA177" i="1"/>
  <c r="BA157" i="1"/>
  <c r="BA33" i="1"/>
  <c r="BA271" i="1"/>
  <c r="BF262" i="1"/>
  <c r="BF261" i="1" s="1"/>
  <c r="BA153" i="1"/>
  <c r="BA92" i="1"/>
  <c r="BA247" i="1"/>
  <c r="BB164" i="1"/>
  <c r="BB38" i="1"/>
  <c r="BB158" i="1"/>
  <c r="BA124" i="1"/>
  <c r="BF16" i="1"/>
  <c r="BF15" i="1" s="1"/>
  <c r="BB115" i="1"/>
  <c r="BB196" i="1"/>
  <c r="BB78" i="1"/>
  <c r="BF283" i="1"/>
  <c r="BF282" i="1" s="1"/>
  <c r="BF290" i="1"/>
  <c r="BF289" i="1" s="1"/>
  <c r="BA325" i="1"/>
  <c r="BB21" i="1"/>
  <c r="BA174" i="1"/>
  <c r="BA160" i="1"/>
  <c r="BA36" i="1"/>
  <c r="BB47" i="1"/>
  <c r="BC251" i="1"/>
  <c r="BB252" i="1"/>
  <c r="BC252" i="1"/>
  <c r="BC254" i="1"/>
  <c r="BC328" i="1"/>
  <c r="AV280" i="1"/>
  <c r="AY181" i="1"/>
  <c r="BB181" i="1" s="1"/>
  <c r="BC296" i="1"/>
  <c r="AZ222" i="1"/>
  <c r="BA181" i="1"/>
  <c r="M181" i="1"/>
  <c r="AY157" i="1"/>
  <c r="BB157" i="1" s="1"/>
  <c r="BA296" i="1"/>
  <c r="AZ193" i="1"/>
  <c r="AS277" i="1"/>
  <c r="AS279" i="1" s="1"/>
  <c r="AS280" i="1" s="1"/>
  <c r="AS334" i="1" s="1"/>
  <c r="AZ309" i="1"/>
  <c r="BC309" i="1" s="1"/>
  <c r="BA306" i="1"/>
  <c r="M306" i="1"/>
  <c r="AY295" i="1"/>
  <c r="BB295" i="1" s="1"/>
  <c r="AZ260" i="1"/>
  <c r="BC260" i="1" s="1"/>
  <c r="K277" i="1"/>
  <c r="K279" i="1" s="1"/>
  <c r="AZ310" i="1"/>
  <c r="BC310" i="1" s="1"/>
  <c r="AZ196" i="1"/>
  <c r="BC196" i="1" s="1"/>
  <c r="AZ182" i="1"/>
  <c r="BC182" i="1" s="1"/>
  <c r="AY119" i="1"/>
  <c r="BB119" i="1" s="1"/>
  <c r="M47" i="1"/>
  <c r="BA47" i="1"/>
  <c r="AZ23" i="1"/>
  <c r="BC23" i="1" s="1"/>
  <c r="P277" i="1"/>
  <c r="AP277" i="1"/>
  <c r="AP279" i="1" s="1"/>
  <c r="AY245" i="1"/>
  <c r="BB245" i="1" s="1"/>
  <c r="AY241" i="1"/>
  <c r="BB241" i="1" s="1"/>
  <c r="AN277" i="1"/>
  <c r="AY198" i="1"/>
  <c r="BB198" i="1" s="1"/>
  <c r="AZ158" i="1"/>
  <c r="BC158" i="1" s="1"/>
  <c r="AZ125" i="1"/>
  <c r="BC125" i="1" s="1"/>
  <c r="AY95" i="1"/>
  <c r="BB95" i="1" s="1"/>
  <c r="AZ54" i="1"/>
  <c r="BC54" i="1" s="1"/>
  <c r="AM277" i="1"/>
  <c r="AM279" i="1" s="1"/>
  <c r="BF317" i="1"/>
  <c r="BF316" i="1" s="1"/>
  <c r="AZ95" i="1"/>
  <c r="BC95" i="1" s="1"/>
  <c r="AY318" i="1"/>
  <c r="BB318" i="1" s="1"/>
  <c r="BA25" i="1"/>
  <c r="M25" i="1"/>
  <c r="AZ19" i="1"/>
  <c r="AZ128" i="1"/>
  <c r="BC128" i="1" s="1"/>
  <c r="AY61" i="1"/>
  <c r="BB61" i="1" s="1"/>
  <c r="AZ298" i="1"/>
  <c r="BC298" i="1" s="1"/>
  <c r="Y330" i="1"/>
  <c r="AY107" i="1"/>
  <c r="BB107" i="1" s="1"/>
  <c r="AZ24" i="1"/>
  <c r="BC24" i="1" s="1"/>
  <c r="AY298" i="1"/>
  <c r="BB298" i="1" s="1"/>
  <c r="AK330" i="1"/>
  <c r="AY69" i="1"/>
  <c r="BB69" i="1" s="1"/>
  <c r="AZ92" i="1"/>
  <c r="BC92" i="1" s="1"/>
  <c r="AZ230" i="1"/>
  <c r="BC230" i="1" s="1"/>
  <c r="AY179" i="1"/>
  <c r="BB179" i="1" s="1"/>
  <c r="BA150" i="1"/>
  <c r="M150" i="1"/>
  <c r="AY92" i="1"/>
  <c r="BB92" i="1" s="1"/>
  <c r="M325" i="1"/>
  <c r="AY321" i="1"/>
  <c r="BB321" i="1" s="1"/>
  <c r="M308" i="1"/>
  <c r="AZ236" i="1"/>
  <c r="BC236" i="1" s="1"/>
  <c r="BF159" i="1"/>
  <c r="AY109" i="1"/>
  <c r="BB109" i="1" s="1"/>
  <c r="AZ86" i="1"/>
  <c r="BC86" i="1" s="1"/>
  <c r="BA193" i="1"/>
  <c r="M193" i="1"/>
  <c r="AY114" i="1"/>
  <c r="BB114" i="1" s="1"/>
  <c r="BC311" i="1"/>
  <c r="BA307" i="1"/>
  <c r="M307" i="1"/>
  <c r="BA96" i="1"/>
  <c r="M96" i="1"/>
  <c r="AY87" i="1"/>
  <c r="BB87" i="1" s="1"/>
  <c r="AY16" i="1"/>
  <c r="BB16" i="1" s="1"/>
  <c r="O277" i="1"/>
  <c r="O279" i="1" s="1"/>
  <c r="BA311" i="1"/>
  <c r="AQ277" i="1"/>
  <c r="AZ327" i="1"/>
  <c r="BC327" i="1" s="1"/>
  <c r="BF308" i="1"/>
  <c r="BF307" i="1" s="1"/>
  <c r="AY188" i="1"/>
  <c r="BB188" i="1" s="1"/>
  <c r="BA88" i="1"/>
  <c r="M88" i="1"/>
  <c r="M295" i="1"/>
  <c r="BA295" i="1"/>
  <c r="AZ262" i="1"/>
  <c r="BC262" i="1" s="1"/>
  <c r="BA248" i="1"/>
  <c r="M248" i="1"/>
  <c r="AZ226" i="1"/>
  <c r="BC226" i="1" s="1"/>
  <c r="AY215" i="1"/>
  <c r="BB215" i="1" s="1"/>
  <c r="M319" i="1"/>
  <c r="BA319" i="1"/>
  <c r="AZ294" i="1"/>
  <c r="BC294" i="1" s="1"/>
  <c r="P330" i="1"/>
  <c r="O330" i="1"/>
  <c r="O332" i="1" s="1"/>
  <c r="AY191" i="1"/>
  <c r="BB191" i="1" s="1"/>
  <c r="AY139" i="1"/>
  <c r="BB139" i="1" s="1"/>
  <c r="AY313" i="1"/>
  <c r="BB313" i="1" s="1"/>
  <c r="AY310" i="1"/>
  <c r="BB310" i="1" s="1"/>
  <c r="AY223" i="1"/>
  <c r="BB223" i="1" s="1"/>
  <c r="AY125" i="1"/>
  <c r="BB125" i="1" s="1"/>
  <c r="AK277" i="1"/>
  <c r="AZ318" i="1"/>
  <c r="BB304" i="1"/>
  <c r="AY268" i="1"/>
  <c r="BB268" i="1" s="1"/>
  <c r="BA198" i="1"/>
  <c r="M198" i="1"/>
  <c r="AZ121" i="1"/>
  <c r="BA314" i="1"/>
  <c r="M314" i="1"/>
  <c r="M304" i="1"/>
  <c r="BA304" i="1"/>
  <c r="BB287" i="1"/>
  <c r="AZ63" i="1"/>
  <c r="BC63" i="1" s="1"/>
  <c r="BA326" i="1"/>
  <c r="M326" i="1"/>
  <c r="BC326" i="1" s="1"/>
  <c r="M303" i="1"/>
  <c r="BA303" i="1"/>
  <c r="AY199" i="1"/>
  <c r="BB199" i="1" s="1"/>
  <c r="AM330" i="1"/>
  <c r="AM332" i="1" s="1"/>
  <c r="AW277" i="1"/>
  <c r="U330" i="1"/>
  <c r="U332" i="1" s="1"/>
  <c r="AZ233" i="1"/>
  <c r="BC233" i="1" s="1"/>
  <c r="AY205" i="1"/>
  <c r="BB205" i="1" s="1"/>
  <c r="AZ142" i="1"/>
  <c r="BC142" i="1" s="1"/>
  <c r="BF29" i="1"/>
  <c r="AY317" i="1"/>
  <c r="BB317" i="1" s="1"/>
  <c r="AZ301" i="1"/>
  <c r="BC301" i="1" s="1"/>
  <c r="V330" i="1"/>
  <c r="AA330" i="1"/>
  <c r="AA332" i="1" s="1"/>
  <c r="AA333" i="1" s="1"/>
  <c r="AY285" i="1"/>
  <c r="BB285" i="1" s="1"/>
  <c r="R330" i="1"/>
  <c r="R332" i="1" s="1"/>
  <c r="R333" i="1" s="1"/>
  <c r="AY143" i="1"/>
  <c r="BB143" i="1" s="1"/>
  <c r="AY275" i="1"/>
  <c r="BB275" i="1" s="1"/>
  <c r="BA255" i="1"/>
  <c r="BA254" i="1"/>
  <c r="AY236" i="1"/>
  <c r="BB236" i="1" s="1"/>
  <c r="AZ202" i="1"/>
  <c r="BC202" i="1" s="1"/>
  <c r="AZ80" i="1"/>
  <c r="BC80" i="1" s="1"/>
  <c r="AZ79" i="1"/>
  <c r="BC79" i="1" s="1"/>
  <c r="AZ37" i="1"/>
  <c r="BC37" i="1" s="1"/>
  <c r="M261" i="1"/>
  <c r="BA261" i="1"/>
  <c r="AY316" i="1"/>
  <c r="BB316" i="1" s="1"/>
  <c r="Y277" i="1"/>
  <c r="BA238" i="1"/>
  <c r="M238" i="1"/>
  <c r="AZ181" i="1"/>
  <c r="AZ155" i="1"/>
  <c r="BC155" i="1" s="1"/>
  <c r="AZ114" i="1"/>
  <c r="BC114" i="1" s="1"/>
  <c r="AY112" i="1"/>
  <c r="BB112" i="1" s="1"/>
  <c r="AY80" i="1"/>
  <c r="BB80" i="1" s="1"/>
  <c r="AY259" i="1"/>
  <c r="AZ227" i="1"/>
  <c r="BC227" i="1" s="1"/>
  <c r="AZ68" i="1"/>
  <c r="BC68" i="1" s="1"/>
  <c r="BF303" i="1"/>
  <c r="BF302" i="1" s="1"/>
  <c r="BC216" i="1"/>
  <c r="AY124" i="1"/>
  <c r="BB124" i="1" s="1"/>
  <c r="M82" i="1"/>
  <c r="BA82" i="1"/>
  <c r="AY70" i="1"/>
  <c r="BB70" i="1" s="1"/>
  <c r="M21" i="1"/>
  <c r="BA21" i="1"/>
  <c r="AY305" i="1"/>
  <c r="BB305" i="1" s="1"/>
  <c r="AY260" i="1"/>
  <c r="BB260" i="1" s="1"/>
  <c r="AZ188" i="1"/>
  <c r="BC188" i="1" s="1"/>
  <c r="AZ83" i="1"/>
  <c r="BC83" i="1" s="1"/>
  <c r="AZ26" i="1"/>
  <c r="AY147" i="1"/>
  <c r="BA142" i="1"/>
  <c r="BA285" i="1"/>
  <c r="AZ271" i="1"/>
  <c r="BC271" i="1" s="1"/>
  <c r="AY193" i="1"/>
  <c r="BB193" i="1" s="1"/>
  <c r="AZ143" i="1"/>
  <c r="BC143" i="1" s="1"/>
  <c r="BA93" i="1"/>
  <c r="M93" i="1"/>
  <c r="AY40" i="1"/>
  <c r="BB40" i="1" s="1"/>
  <c r="AB330" i="1"/>
  <c r="AY235" i="1"/>
  <c r="BB235" i="1" s="1"/>
  <c r="AZ195" i="1"/>
  <c r="BC195" i="1" s="1"/>
  <c r="M26" i="1"/>
  <c r="BA26" i="1"/>
  <c r="AZ276" i="1"/>
  <c r="BC276" i="1" s="1"/>
  <c r="AZ263" i="1"/>
  <c r="BC263" i="1" s="1"/>
  <c r="BF146" i="1"/>
  <c r="BA40" i="1"/>
  <c r="M40" i="1"/>
  <c r="AY289" i="1"/>
  <c r="BB289" i="1" s="1"/>
  <c r="AY224" i="1"/>
  <c r="BB224" i="1" s="1"/>
  <c r="AZ177" i="1"/>
  <c r="BC177" i="1" s="1"/>
  <c r="AZ133" i="1"/>
  <c r="AZ18" i="1"/>
  <c r="BC18" i="1" s="1"/>
  <c r="AY126" i="1"/>
  <c r="BB126" i="1" s="1"/>
  <c r="M323" i="1"/>
  <c r="BA323" i="1"/>
  <c r="BA289" i="1"/>
  <c r="AY238" i="1"/>
  <c r="BB238" i="1" s="1"/>
  <c r="AZ215" i="1"/>
  <c r="BC215" i="1" s="1"/>
  <c r="AY200" i="1"/>
  <c r="BB200" i="1" s="1"/>
  <c r="BC178" i="1"/>
  <c r="AY163" i="1"/>
  <c r="BB163" i="1" s="1"/>
  <c r="AZ154" i="1"/>
  <c r="BC154" i="1" s="1"/>
  <c r="AZ146" i="1"/>
  <c r="BC146" i="1" s="1"/>
  <c r="AZ137" i="1"/>
  <c r="BC137" i="1" s="1"/>
  <c r="AY120" i="1"/>
  <c r="BB120" i="1" s="1"/>
  <c r="AY96" i="1"/>
  <c r="BB96" i="1" s="1"/>
  <c r="AY94" i="1"/>
  <c r="BB94" i="1" s="1"/>
  <c r="AZ66" i="1"/>
  <c r="BC66" i="1" s="1"/>
  <c r="AZ51" i="1"/>
  <c r="AZ49" i="1"/>
  <c r="BC49" i="1" s="1"/>
  <c r="AY39" i="1"/>
  <c r="BB39" i="1" s="1"/>
  <c r="AY23" i="1"/>
  <c r="BB23" i="1" s="1"/>
  <c r="AJ330" i="1"/>
  <c r="AJ332" i="1" s="1"/>
  <c r="AZ192" i="1"/>
  <c r="BC192" i="1" s="1"/>
  <c r="AY142" i="1"/>
  <c r="BB142" i="1" s="1"/>
  <c r="AZ324" i="1"/>
  <c r="BC324" i="1" s="1"/>
  <c r="AZ141" i="1"/>
  <c r="AH277" i="1"/>
  <c r="AY324" i="1"/>
  <c r="BB324" i="1" s="1"/>
  <c r="M266" i="1"/>
  <c r="BA266" i="1"/>
  <c r="AY264" i="1"/>
  <c r="BB264" i="1" s="1"/>
  <c r="AZ235" i="1"/>
  <c r="BC235" i="1" s="1"/>
  <c r="AY182" i="1"/>
  <c r="BB182" i="1" s="1"/>
  <c r="AZ136" i="1"/>
  <c r="BC136" i="1" s="1"/>
  <c r="AG277" i="1"/>
  <c r="AG279" i="1" s="1"/>
  <c r="AY269" i="1"/>
  <c r="BB269" i="1" s="1"/>
  <c r="BC264" i="1"/>
  <c r="AY151" i="1"/>
  <c r="BB151" i="1" s="1"/>
  <c r="AZ104" i="1"/>
  <c r="BC104" i="1" s="1"/>
  <c r="AY26" i="1"/>
  <c r="BB26" i="1" s="1"/>
  <c r="AN330" i="1"/>
  <c r="AD330" i="1"/>
  <c r="AD332" i="1" s="1"/>
  <c r="AZ240" i="1"/>
  <c r="AZ224" i="1"/>
  <c r="BC224" i="1" s="1"/>
  <c r="AZ208" i="1"/>
  <c r="BC208" i="1" s="1"/>
  <c r="AZ297" i="1"/>
  <c r="BC297" i="1" s="1"/>
  <c r="AY271" i="1"/>
  <c r="BB271" i="1" s="1"/>
  <c r="AY152" i="1"/>
  <c r="BB152" i="1" s="1"/>
  <c r="BB104" i="1"/>
  <c r="AY297" i="1"/>
  <c r="BB297" i="1" s="1"/>
  <c r="AZ200" i="1"/>
  <c r="BC200" i="1" s="1"/>
  <c r="BA184" i="1"/>
  <c r="M184" i="1"/>
  <c r="AY81" i="1"/>
  <c r="BB81" i="1" s="1"/>
  <c r="AZ39" i="1"/>
  <c r="AZ292" i="1"/>
  <c r="BC292" i="1" s="1"/>
  <c r="AY276" i="1"/>
  <c r="BB276" i="1" s="1"/>
  <c r="AZ272" i="1"/>
  <c r="AZ206" i="1"/>
  <c r="BC206" i="1" s="1"/>
  <c r="AZ90" i="1"/>
  <c r="BC90" i="1" s="1"/>
  <c r="BF72" i="1"/>
  <c r="AY30" i="1"/>
  <c r="BB30" i="1" s="1"/>
  <c r="AY272" i="1"/>
  <c r="BB272" i="1" s="1"/>
  <c r="AY170" i="1"/>
  <c r="BB170" i="1" s="1"/>
  <c r="AZ159" i="1"/>
  <c r="BC159" i="1" s="1"/>
  <c r="AZ109" i="1"/>
  <c r="BC109" i="1" s="1"/>
  <c r="AZ45" i="1"/>
  <c r="BC45" i="1" s="1"/>
  <c r="AY326" i="1"/>
  <c r="BB326" i="1" s="1"/>
  <c r="AZ286" i="1"/>
  <c r="BC286" i="1" s="1"/>
  <c r="AZ231" i="1"/>
  <c r="BC231" i="1" s="1"/>
  <c r="AY154" i="1"/>
  <c r="BB154" i="1" s="1"/>
  <c r="BA126" i="1"/>
  <c r="M126" i="1"/>
  <c r="AZ116" i="1"/>
  <c r="BC116" i="1" s="1"/>
  <c r="AY108" i="1"/>
  <c r="BB108" i="1" s="1"/>
  <c r="AY90" i="1"/>
  <c r="BB90" i="1" s="1"/>
  <c r="AY66" i="1"/>
  <c r="BB66" i="1" s="1"/>
  <c r="AY58" i="1"/>
  <c r="BB58" i="1" s="1"/>
  <c r="AY51" i="1"/>
  <c r="BB51" i="1" s="1"/>
  <c r="AY49" i="1"/>
  <c r="BB49" i="1" s="1"/>
  <c r="AY35" i="1"/>
  <c r="BB35" i="1" s="1"/>
  <c r="BF225" i="1"/>
  <c r="BF224" i="1" s="1"/>
  <c r="AY210" i="1"/>
  <c r="BB210" i="1" s="1"/>
  <c r="AY134" i="1"/>
  <c r="BB134" i="1" s="1"/>
  <c r="AZ313" i="1"/>
  <c r="BC313" i="1" s="1"/>
  <c r="AY192" i="1"/>
  <c r="BB192" i="1" s="1"/>
  <c r="AZ129" i="1"/>
  <c r="BC129" i="1" s="1"/>
  <c r="AY79" i="1"/>
  <c r="BB79" i="1" s="1"/>
  <c r="AZ244" i="1"/>
  <c r="BC244" i="1" s="1"/>
  <c r="AY214" i="1"/>
  <c r="BB214" i="1" s="1"/>
  <c r="AY206" i="1"/>
  <c r="BB206" i="1" s="1"/>
  <c r="AZ167" i="1"/>
  <c r="BC167" i="1" s="1"/>
  <c r="AZ105" i="1"/>
  <c r="BA97" i="1"/>
  <c r="M97" i="1"/>
  <c r="AY46" i="1"/>
  <c r="BB46" i="1" s="1"/>
  <c r="AY309" i="1"/>
  <c r="BB309" i="1" s="1"/>
  <c r="AE330" i="1"/>
  <c r="AY136" i="1"/>
  <c r="BB136" i="1" s="1"/>
  <c r="AY106" i="1"/>
  <c r="BB106" i="1" s="1"/>
  <c r="AZ57" i="1"/>
  <c r="BC57" i="1" s="1"/>
  <c r="AZ40" i="1"/>
  <c r="AE277" i="1"/>
  <c r="AD280" i="1" s="1"/>
  <c r="AZ74" i="1"/>
  <c r="M44" i="1"/>
  <c r="BA44" i="1"/>
  <c r="M42" i="1"/>
  <c r="BA42" i="1"/>
  <c r="BA19" i="1"/>
  <c r="M19" i="1"/>
  <c r="AY145" i="1"/>
  <c r="BB145" i="1" s="1"/>
  <c r="AZ85" i="1"/>
  <c r="BC85" i="1" s="1"/>
  <c r="AZ312" i="1"/>
  <c r="BC312" i="1" s="1"/>
  <c r="AY265" i="1"/>
  <c r="BB265" i="1" s="1"/>
  <c r="AY219" i="1"/>
  <c r="BB219" i="1" s="1"/>
  <c r="AY146" i="1"/>
  <c r="BB146" i="1" s="1"/>
  <c r="AY102" i="1"/>
  <c r="BB102" i="1" s="1"/>
  <c r="AY319" i="1"/>
  <c r="BB319" i="1" s="1"/>
  <c r="AZ238" i="1"/>
  <c r="AY178" i="1"/>
  <c r="BB178" i="1" s="1"/>
  <c r="BA72" i="1"/>
  <c r="M72" i="1"/>
  <c r="AZ319" i="1"/>
  <c r="X330" i="1"/>
  <c r="X332" i="1" s="1"/>
  <c r="AY258" i="1"/>
  <c r="BB258" i="1" s="1"/>
  <c r="AZ315" i="1"/>
  <c r="BC315" i="1" s="1"/>
  <c r="AY286" i="1"/>
  <c r="BB286" i="1" s="1"/>
  <c r="M258" i="1"/>
  <c r="BA258" i="1"/>
  <c r="M240" i="1"/>
  <c r="BA240" i="1"/>
  <c r="AY218" i="1"/>
  <c r="BB218" i="1" s="1"/>
  <c r="AY189" i="1"/>
  <c r="BB189" i="1" s="1"/>
  <c r="AZ187" i="1"/>
  <c r="BC187" i="1" s="1"/>
  <c r="AZ174" i="1"/>
  <c r="BC174" i="1" s="1"/>
  <c r="AZ139" i="1"/>
  <c r="BC139" i="1" s="1"/>
  <c r="AZ135" i="1"/>
  <c r="BC135" i="1" s="1"/>
  <c r="AY43" i="1"/>
  <c r="BB43" i="1" s="1"/>
  <c r="AZ29" i="1"/>
  <c r="BC29" i="1" s="1"/>
  <c r="AZ267" i="1"/>
  <c r="BC267" i="1" s="1"/>
  <c r="AY263" i="1"/>
  <c r="BB263" i="1" s="1"/>
  <c r="AZ241" i="1"/>
  <c r="BA217" i="1"/>
  <c r="AZ166" i="1"/>
  <c r="BC166" i="1" s="1"/>
  <c r="AZ148" i="1"/>
  <c r="BF130" i="1"/>
  <c r="M121" i="1"/>
  <c r="AZ108" i="1"/>
  <c r="AZ72" i="1"/>
  <c r="AY63" i="1"/>
  <c r="BB63" i="1" s="1"/>
  <c r="AY37" i="1"/>
  <c r="BB37" i="1" s="1"/>
  <c r="AZ32" i="1"/>
  <c r="BC32" i="1" s="1"/>
  <c r="AY31" i="1"/>
  <c r="BB31" i="1" s="1"/>
  <c r="AZ306" i="1"/>
  <c r="BA302" i="1"/>
  <c r="M302" i="1"/>
  <c r="AZ291" i="1"/>
  <c r="BC291" i="1" s="1"/>
  <c r="M222" i="1"/>
  <c r="AZ221" i="1"/>
  <c r="BC221" i="1" s="1"/>
  <c r="AZ162" i="1"/>
  <c r="BC162" i="1" s="1"/>
  <c r="AZ150" i="1"/>
  <c r="BA145" i="1"/>
  <c r="BB121" i="1"/>
  <c r="AZ115" i="1"/>
  <c r="BC115" i="1" s="1"/>
  <c r="AZ101" i="1"/>
  <c r="BC101" i="1" s="1"/>
  <c r="M74" i="1"/>
  <c r="BA74" i="1"/>
  <c r="AZ70" i="1"/>
  <c r="AZ59" i="1"/>
  <c r="BC59" i="1" s="1"/>
  <c r="AZ50" i="1"/>
  <c r="BC50" i="1" s="1"/>
  <c r="AZ33" i="1"/>
  <c r="BC33" i="1" s="1"/>
  <c r="AY211" i="1"/>
  <c r="AZ175" i="1"/>
  <c r="BC175" i="1" s="1"/>
  <c r="AZ173" i="1"/>
  <c r="AZ165" i="1"/>
  <c r="BC165" i="1" s="1"/>
  <c r="AY162" i="1"/>
  <c r="BB162" i="1" s="1"/>
  <c r="AY150" i="1"/>
  <c r="BB150" i="1" s="1"/>
  <c r="BF143" i="1"/>
  <c r="AY101" i="1"/>
  <c r="BB101" i="1" s="1"/>
  <c r="AY59" i="1"/>
  <c r="BB59" i="1" s="1"/>
  <c r="AY50" i="1"/>
  <c r="BB50" i="1" s="1"/>
  <c r="AY33" i="1"/>
  <c r="BB33" i="1" s="1"/>
  <c r="AZ20" i="1"/>
  <c r="BC20" i="1" s="1"/>
  <c r="AZ220" i="1"/>
  <c r="BC220" i="1" s="1"/>
  <c r="AZ209" i="1"/>
  <c r="BC209" i="1" s="1"/>
  <c r="AZ191" i="1"/>
  <c r="BC191" i="1" s="1"/>
  <c r="AY327" i="1"/>
  <c r="BB327" i="1" s="1"/>
  <c r="BF297" i="1"/>
  <c r="BF296" i="1" s="1"/>
  <c r="AY294" i="1"/>
  <c r="BB294" i="1" s="1"/>
  <c r="AW330" i="1"/>
  <c r="AV333" i="1" s="1"/>
  <c r="AZ285" i="1"/>
  <c r="BC285" i="1" s="1"/>
  <c r="AY209" i="1"/>
  <c r="BB209" i="1" s="1"/>
  <c r="AZ203" i="1"/>
  <c r="BC203" i="1" s="1"/>
  <c r="AY201" i="1"/>
  <c r="BB201" i="1" s="1"/>
  <c r="AY175" i="1"/>
  <c r="BB175" i="1" s="1"/>
  <c r="AY173" i="1"/>
  <c r="BB173" i="1" s="1"/>
  <c r="AZ169" i="1"/>
  <c r="BC169" i="1" s="1"/>
  <c r="AY153" i="1"/>
  <c r="AY131" i="1"/>
  <c r="BB131" i="1" s="1"/>
  <c r="BA117" i="1"/>
  <c r="M117" i="1"/>
  <c r="AZ99" i="1"/>
  <c r="BC99" i="1" s="1"/>
  <c r="AZ77" i="1"/>
  <c r="BC77" i="1" s="1"/>
  <c r="AY27" i="1"/>
  <c r="BB27" i="1" s="1"/>
  <c r="AY20" i="1"/>
  <c r="BB20" i="1" s="1"/>
  <c r="AY83" i="1"/>
  <c r="BB83" i="1" s="1"/>
  <c r="AY42" i="1"/>
  <c r="BB42" i="1" s="1"/>
  <c r="AZ27" i="1"/>
  <c r="BC27" i="1" s="1"/>
  <c r="AZ25" i="1"/>
  <c r="AZ317" i="1"/>
  <c r="BC317" i="1" s="1"/>
  <c r="AY302" i="1"/>
  <c r="BB302" i="1" s="1"/>
  <c r="AZ242" i="1"/>
  <c r="BC242" i="1" s="1"/>
  <c r="AY216" i="1"/>
  <c r="BB216" i="1" s="1"/>
  <c r="AY207" i="1"/>
  <c r="BB207" i="1" s="1"/>
  <c r="AY183" i="1"/>
  <c r="BB183" i="1" s="1"/>
  <c r="BA118" i="1"/>
  <c r="AY91" i="1"/>
  <c r="BB91" i="1" s="1"/>
  <c r="AY64" i="1"/>
  <c r="BB64" i="1" s="1"/>
  <c r="AZ56" i="1"/>
  <c r="BC56" i="1" s="1"/>
  <c r="AY25" i="1"/>
  <c r="BB25" i="1" s="1"/>
  <c r="AZ16" i="1"/>
  <c r="AY222" i="1"/>
  <c r="BB222" i="1" s="1"/>
  <c r="AY180" i="1"/>
  <c r="BB180" i="1" s="1"/>
  <c r="AY166" i="1"/>
  <c r="BB166" i="1" s="1"/>
  <c r="BA132" i="1"/>
  <c r="M132" i="1"/>
  <c r="AY77" i="1"/>
  <c r="BB77" i="1" s="1"/>
  <c r="AY72" i="1"/>
  <c r="BB72" i="1" s="1"/>
  <c r="AZ62" i="1"/>
  <c r="BC62" i="1" s="1"/>
  <c r="AY54" i="1"/>
  <c r="BB54" i="1" s="1"/>
  <c r="AZ30" i="1"/>
  <c r="BC30" i="1" s="1"/>
  <c r="AY24" i="1"/>
  <c r="BB24" i="1" s="1"/>
  <c r="AJ277" i="1"/>
  <c r="AJ279" i="1" s="1"/>
  <c r="BA241" i="1"/>
  <c r="M241" i="1"/>
  <c r="M210" i="1"/>
  <c r="BA210" i="1"/>
  <c r="AZ183" i="1"/>
  <c r="BC183" i="1" s="1"/>
  <c r="AY165" i="1"/>
  <c r="BB165" i="1" s="1"/>
  <c r="AY141" i="1"/>
  <c r="BB141" i="1" s="1"/>
  <c r="AY138" i="1"/>
  <c r="BB138" i="1" s="1"/>
  <c r="AZ123" i="1"/>
  <c r="BC123" i="1" s="1"/>
  <c r="AZ91" i="1"/>
  <c r="BC91" i="1" s="1"/>
  <c r="AY85" i="1"/>
  <c r="BB85" i="1" s="1"/>
  <c r="BA80" i="1"/>
  <c r="AY68" i="1"/>
  <c r="BB68" i="1" s="1"/>
  <c r="AZ43" i="1"/>
  <c r="BC43" i="1" s="1"/>
  <c r="AZ36" i="1"/>
  <c r="BC36" i="1" s="1"/>
  <c r="AY28" i="1"/>
  <c r="BB28" i="1" s="1"/>
  <c r="AZ300" i="1"/>
  <c r="BC300" i="1" s="1"/>
  <c r="AZ213" i="1"/>
  <c r="BA156" i="1"/>
  <c r="M156" i="1"/>
  <c r="AY123" i="1"/>
  <c r="BB123" i="1" s="1"/>
  <c r="BA105" i="1"/>
  <c r="M105" i="1"/>
  <c r="AZ96" i="1"/>
  <c r="AY71" i="1"/>
  <c r="BB71" i="1" s="1"/>
  <c r="BA57" i="1"/>
  <c r="AY36" i="1"/>
  <c r="BB36" i="1" s="1"/>
  <c r="AY18" i="1"/>
  <c r="BB18" i="1" s="1"/>
  <c r="AY303" i="1"/>
  <c r="BB303" i="1" s="1"/>
  <c r="AY300" i="1"/>
  <c r="BB300" i="1" s="1"/>
  <c r="BA267" i="1"/>
  <c r="AY262" i="1"/>
  <c r="AZ248" i="1"/>
  <c r="BA246" i="1"/>
  <c r="M246" i="1"/>
  <c r="AY213" i="1"/>
  <c r="BB213" i="1" s="1"/>
  <c r="BA205" i="1"/>
  <c r="AY195" i="1"/>
  <c r="BB195" i="1" s="1"/>
  <c r="AZ190" i="1"/>
  <c r="BC190" i="1" s="1"/>
  <c r="AY185" i="1"/>
  <c r="BB185" i="1" s="1"/>
  <c r="AY177" i="1"/>
  <c r="BB177" i="1" s="1"/>
  <c r="AZ168" i="1"/>
  <c r="BC168" i="1" s="1"/>
  <c r="AY159" i="1"/>
  <c r="BB159" i="1" s="1"/>
  <c r="AY144" i="1"/>
  <c r="BB144" i="1" s="1"/>
  <c r="AY129" i="1"/>
  <c r="BB129" i="1" s="1"/>
  <c r="AZ71" i="1"/>
  <c r="BC71" i="1" s="1"/>
  <c r="BA297" i="1"/>
  <c r="AZ290" i="1"/>
  <c r="BC290" i="1" s="1"/>
  <c r="AY248" i="1"/>
  <c r="BB248" i="1" s="1"/>
  <c r="AZ229" i="1"/>
  <c r="BC223" i="1"/>
  <c r="AY190" i="1"/>
  <c r="BB190" i="1" s="1"/>
  <c r="AZ186" i="1"/>
  <c r="BC186" i="1" s="1"/>
  <c r="AZ118" i="1"/>
  <c r="AZ98" i="1"/>
  <c r="BC98" i="1" s="1"/>
  <c r="AY53" i="1"/>
  <c r="BB53" i="1" s="1"/>
  <c r="AY329" i="1"/>
  <c r="BB329" i="1" s="1"/>
  <c r="AZ288" i="1"/>
  <c r="BC288" i="1" s="1"/>
  <c r="AZ273" i="1"/>
  <c r="BC273" i="1" s="1"/>
  <c r="AZ249" i="1"/>
  <c r="BC249" i="1" s="1"/>
  <c r="AZ232" i="1"/>
  <c r="BC232" i="1" s="1"/>
  <c r="AY229" i="1"/>
  <c r="BB229" i="1" s="1"/>
  <c r="AY128" i="1"/>
  <c r="BB128" i="1" s="1"/>
  <c r="AZ88" i="1"/>
  <c r="AZ53" i="1"/>
  <c r="AZ329" i="1"/>
  <c r="BC329" i="1" s="1"/>
  <c r="AZ303" i="1"/>
  <c r="AY284" i="1"/>
  <c r="BB284" i="1" s="1"/>
  <c r="BC239" i="1"/>
  <c r="BA208" i="1"/>
  <c r="BA133" i="1"/>
  <c r="M133" i="1"/>
  <c r="AY88" i="1"/>
  <c r="BB88" i="1" s="1"/>
  <c r="BF48" i="1"/>
  <c r="M48" i="1"/>
  <c r="BA48" i="1"/>
  <c r="AY323" i="1"/>
  <c r="BB323" i="1" s="1"/>
  <c r="AZ189" i="1"/>
  <c r="BC189" i="1" s="1"/>
  <c r="BA141" i="1"/>
  <c r="M141" i="1"/>
  <c r="AZ323" i="1"/>
  <c r="AY314" i="1"/>
  <c r="BB314" i="1" s="1"/>
  <c r="BA309" i="1"/>
  <c r="AP330" i="1"/>
  <c r="AP332" i="1" s="1"/>
  <c r="K330" i="1"/>
  <c r="K332" i="1" s="1"/>
  <c r="AY273" i="1"/>
  <c r="BB273" i="1" s="1"/>
  <c r="M270" i="1"/>
  <c r="BA270" i="1"/>
  <c r="AZ258" i="1"/>
  <c r="AY249" i="1"/>
  <c r="BB249" i="1" s="1"/>
  <c r="AY232" i="1"/>
  <c r="BB232" i="1" s="1"/>
  <c r="M229" i="1"/>
  <c r="BF211" i="1"/>
  <c r="BF210" i="1" s="1"/>
  <c r="AZ211" i="1"/>
  <c r="BC211" i="1" s="1"/>
  <c r="AZ198" i="1"/>
  <c r="M180" i="1"/>
  <c r="AZ149" i="1"/>
  <c r="BC149" i="1" s="1"/>
  <c r="AZ144" i="1"/>
  <c r="BC144" i="1" s="1"/>
  <c r="AZ126" i="1"/>
  <c r="M118" i="1"/>
  <c r="AZ117" i="1"/>
  <c r="BA108" i="1"/>
  <c r="M108" i="1"/>
  <c r="AZ82" i="1"/>
  <c r="BA53" i="1"/>
  <c r="M53" i="1"/>
  <c r="AZ42" i="1"/>
  <c r="BC41" i="1"/>
  <c r="M39" i="1"/>
  <c r="BA39" i="1"/>
  <c r="AZ21" i="1"/>
  <c r="AY288" i="1"/>
  <c r="BB288" i="1" s="1"/>
  <c r="BA245" i="1"/>
  <c r="BA242" i="1"/>
  <c r="AY197" i="1"/>
  <c r="BB197" i="1" s="1"/>
  <c r="AY176" i="1"/>
  <c r="BB176" i="1" s="1"/>
  <c r="AY149" i="1"/>
  <c r="BB149" i="1" s="1"/>
  <c r="BA81" i="1"/>
  <c r="M81" i="1"/>
  <c r="AY52" i="1"/>
  <c r="BB52" i="1" s="1"/>
  <c r="BA46" i="1"/>
  <c r="AZ314" i="1"/>
  <c r="AY312" i="1"/>
  <c r="BB312" i="1" s="1"/>
  <c r="BC275" i="1"/>
  <c r="AZ225" i="1"/>
  <c r="BC225" i="1" s="1"/>
  <c r="BC218" i="1"/>
  <c r="BA173" i="1"/>
  <c r="M173" i="1"/>
  <c r="AZ87" i="1"/>
  <c r="BC87" i="1" s="1"/>
  <c r="AZ76" i="1"/>
  <c r="BC76" i="1" s="1"/>
  <c r="BA17" i="1"/>
  <c r="S277" i="1"/>
  <c r="S330" i="1" s="1"/>
  <c r="AY228" i="1"/>
  <c r="BB228" i="1" s="1"/>
  <c r="BA161" i="1"/>
  <c r="AY76" i="1"/>
  <c r="BB76" i="1" s="1"/>
  <c r="AY55" i="1"/>
  <c r="BB55" i="1" s="1"/>
  <c r="BA290" i="1"/>
  <c r="AZ246" i="1"/>
  <c r="BA218" i="1"/>
  <c r="AZ156" i="1"/>
  <c r="BF153" i="1"/>
  <c r="AZ132" i="1"/>
  <c r="AY105" i="1"/>
  <c r="BB105" i="1" s="1"/>
  <c r="AY32" i="1"/>
  <c r="BB32" i="1" s="1"/>
  <c r="AY266" i="1"/>
  <c r="BB266" i="1" s="1"/>
  <c r="AZ247" i="1"/>
  <c r="BC247" i="1" s="1"/>
  <c r="AZ204" i="1"/>
  <c r="BC204" i="1" s="1"/>
  <c r="AZ201" i="1"/>
  <c r="BC201" i="1" s="1"/>
  <c r="BA194" i="1"/>
  <c r="AZ180" i="1"/>
  <c r="AY156" i="1"/>
  <c r="BB156" i="1" s="1"/>
  <c r="AZ111" i="1"/>
  <c r="BC111" i="1" s="1"/>
  <c r="BB73" i="1"/>
  <c r="BA61" i="1"/>
  <c r="M61" i="1"/>
  <c r="AY44" i="1"/>
  <c r="BB44" i="1" s="1"/>
  <c r="BA125" i="1"/>
  <c r="BB98" i="1"/>
  <c r="BA305" i="1"/>
  <c r="AY225" i="1"/>
  <c r="BB225" i="1" s="1"/>
  <c r="BC194" i="1"/>
  <c r="BA185" i="1"/>
  <c r="BA98" i="1"/>
  <c r="R277" i="1"/>
  <c r="R279" i="1" s="1"/>
  <c r="BA275" i="1"/>
  <c r="AZ266" i="1"/>
  <c r="AZ284" i="1"/>
  <c r="AY253" i="1"/>
  <c r="BB253" i="1" s="1"/>
  <c r="AY247" i="1"/>
  <c r="BB247" i="1" s="1"/>
  <c r="AY243" i="1"/>
  <c r="BB243" i="1" s="1"/>
  <c r="BA225" i="1"/>
  <c r="AY204" i="1"/>
  <c r="BB204" i="1" s="1"/>
  <c r="AY111" i="1"/>
  <c r="BB111" i="1" s="1"/>
  <c r="BA73" i="1"/>
  <c r="BA58" i="1"/>
  <c r="AZ47" i="1"/>
  <c r="AY22" i="1"/>
  <c r="BA237" i="1"/>
  <c r="BA213" i="1"/>
  <c r="M213" i="1"/>
  <c r="AY203" i="1"/>
  <c r="AZ134" i="1"/>
  <c r="BC134" i="1" s="1"/>
  <c r="BA113" i="1"/>
  <c r="BA77" i="1"/>
  <c r="AY29" i="1"/>
  <c r="M22" i="1"/>
  <c r="BC22" i="1" s="1"/>
  <c r="BA22" i="1"/>
  <c r="AY270" i="1"/>
  <c r="BB270" i="1" s="1"/>
  <c r="BA189" i="1"/>
  <c r="BA137" i="1"/>
  <c r="BA165" i="1"/>
  <c r="AZ94" i="1"/>
  <c r="BC94" i="1" s="1"/>
  <c r="BA209" i="1"/>
  <c r="BA169" i="1"/>
  <c r="BA129" i="1"/>
  <c r="BA89" i="1"/>
  <c r="BA49" i="1"/>
  <c r="BC81" i="1" l="1"/>
  <c r="BC61" i="1"/>
  <c r="BC210" i="1"/>
  <c r="BC299" i="1"/>
  <c r="BC48" i="1"/>
  <c r="BC214" i="1"/>
  <c r="BC302" i="1"/>
  <c r="BC308" i="1"/>
  <c r="BC70" i="1"/>
  <c r="AP280" i="1"/>
  <c r="AP334" i="1" s="1"/>
  <c r="BC304" i="1"/>
  <c r="BC325" i="1"/>
  <c r="AG333" i="1"/>
  <c r="BC97" i="1"/>
  <c r="BC51" i="1"/>
  <c r="BC307" i="1"/>
  <c r="AM280" i="1"/>
  <c r="BC261" i="1"/>
  <c r="BC272" i="1"/>
  <c r="BC295" i="1"/>
  <c r="AA280" i="1"/>
  <c r="AA334" i="1" s="1"/>
  <c r="AD333" i="1"/>
  <c r="AD334" i="1" s="1"/>
  <c r="BC93" i="1"/>
  <c r="BC44" i="1"/>
  <c r="BC318" i="1"/>
  <c r="BC31" i="1"/>
  <c r="BC148" i="1"/>
  <c r="BC270" i="1"/>
  <c r="AP333" i="1"/>
  <c r="X333" i="1"/>
  <c r="AM333" i="1"/>
  <c r="BC184" i="1"/>
  <c r="BC240" i="1"/>
  <c r="BC39" i="1"/>
  <c r="BC150" i="1"/>
  <c r="BC121" i="1"/>
  <c r="BC213" i="1"/>
  <c r="BC193" i="1"/>
  <c r="BC53" i="1"/>
  <c r="BC156" i="1"/>
  <c r="BC323" i="1"/>
  <c r="BC126" i="1"/>
  <c r="BC42" i="1"/>
  <c r="BC96" i="1"/>
  <c r="BC117" i="1"/>
  <c r="BC303" i="1"/>
  <c r="BC238" i="1"/>
  <c r="BC132" i="1"/>
  <c r="BC246" i="1"/>
  <c r="BC258" i="1"/>
  <c r="BC173" i="1"/>
  <c r="BC40" i="1"/>
  <c r="BC319" i="1"/>
  <c r="BB330" i="1"/>
  <c r="AY279" i="1"/>
  <c r="O280" i="1"/>
  <c r="BC47" i="1"/>
  <c r="BC181" i="1"/>
  <c r="BB262" i="1"/>
  <c r="BC21" i="1"/>
  <c r="BC248" i="1"/>
  <c r="BC19" i="1"/>
  <c r="BC74" i="1"/>
  <c r="AJ333" i="1"/>
  <c r="BC82" i="1"/>
  <c r="BC180" i="1"/>
  <c r="M330" i="1"/>
  <c r="BC72" i="1"/>
  <c r="BF28" i="1"/>
  <c r="BC314" i="1"/>
  <c r="BC25" i="1"/>
  <c r="BC306" i="1"/>
  <c r="M277" i="1"/>
  <c r="BC229" i="1"/>
  <c r="BB29" i="1"/>
  <c r="BC133" i="1"/>
  <c r="BC16" i="1"/>
  <c r="AZ277" i="1"/>
  <c r="BB22" i="1"/>
  <c r="BF152" i="1"/>
  <c r="AY330" i="1"/>
  <c r="AZ330" i="1"/>
  <c r="BC284" i="1"/>
  <c r="BC26" i="1"/>
  <c r="BB259" i="1"/>
  <c r="U333" i="1"/>
  <c r="U334" i="1" s="1"/>
  <c r="AY277" i="1"/>
  <c r="AG280" i="1"/>
  <c r="BC88" i="1"/>
  <c r="BC108" i="1"/>
  <c r="L333" i="1"/>
  <c r="BB147" i="1"/>
  <c r="X334" i="1"/>
  <c r="AY332" i="1"/>
  <c r="BB332" i="1" s="1"/>
  <c r="O333" i="1"/>
  <c r="BB153" i="1"/>
  <c r="BC198" i="1"/>
  <c r="AM334" i="1"/>
  <c r="L280" i="1"/>
  <c r="BC241" i="1"/>
  <c r="BB203" i="1"/>
  <c r="BC118" i="1"/>
  <c r="AJ280" i="1"/>
  <c r="AV334" i="1"/>
  <c r="BC141" i="1"/>
  <c r="BC105" i="1"/>
  <c r="R280" i="1"/>
  <c r="R334" i="1" s="1"/>
  <c r="BB211" i="1"/>
  <c r="BC222" i="1"/>
  <c r="BC266" i="1"/>
  <c r="AY333" i="1" l="1"/>
  <c r="AG334" i="1"/>
  <c r="BC330" i="1"/>
  <c r="BB333" i="1"/>
  <c r="BC277" i="1"/>
  <c r="AJ334" i="1"/>
  <c r="O334" i="1"/>
  <c r="AY280" i="1"/>
  <c r="AY334" i="1" s="1"/>
  <c r="L334" i="1"/>
  <c r="BB334" i="1" s="1"/>
  <c r="BB280" i="1"/>
  <c r="BB277" i="1"/>
  <c r="BB279" i="1" s="1"/>
</calcChain>
</file>

<file path=xl/sharedStrings.xml><?xml version="1.0" encoding="utf-8"?>
<sst xmlns="http://schemas.openxmlformats.org/spreadsheetml/2006/main" count="1439" uniqueCount="597">
  <si>
    <t>20ª MEDIÇÃO</t>
  </si>
  <si>
    <t>19ª MEDIÇÃO</t>
  </si>
  <si>
    <t>18ª MEDIÇÃO</t>
  </si>
  <si>
    <t>17ª MEDIÇÃO</t>
  </si>
  <si>
    <t>16ª MEDIÇÃO</t>
  </si>
  <si>
    <t>15ª MEDIÇÃO</t>
  </si>
  <si>
    <t>14ª MEDIÇÃO</t>
  </si>
  <si>
    <t>13ª MEDIÇÃO</t>
  </si>
  <si>
    <t>12ª MEDIÇÃO</t>
  </si>
  <si>
    <t>11ª MEDIÇÃO</t>
  </si>
  <si>
    <t>10ª MEDIÇÃO</t>
  </si>
  <si>
    <t>9ª MEDIÇÃO</t>
  </si>
  <si>
    <t>8ª MEDIÇÃO</t>
  </si>
  <si>
    <t>7ª MEDIÇÃO</t>
  </si>
  <si>
    <t>6ª MEDIÇÃO</t>
  </si>
  <si>
    <t>5ª MEDIÇÃO</t>
  </si>
  <si>
    <t>4ª MEDIÇÃO</t>
  </si>
  <si>
    <t>3ª MEDIÇÃO</t>
  </si>
  <si>
    <t>2ª MEDIÇÃO</t>
  </si>
  <si>
    <t>1ª MEDIÇÃO</t>
  </si>
  <si>
    <t>VALIDAÇÃO DE DADOS</t>
  </si>
  <si>
    <t>MEDIDO</t>
  </si>
  <si>
    <t>TJERJ - DGLOG - DEENG - DIFOB (DIVISÃO DE FISCALIZAÇÃO DE OBRAS)</t>
  </si>
  <si>
    <t>ITENS  PLANILHADOS ADVINDOS</t>
  </si>
  <si>
    <t>ITENS NÃO PLANILHADOS SEM DESCONTO</t>
  </si>
  <si>
    <t>ITENS NÃO PLANILHADOS COM DESCONTO</t>
  </si>
  <si>
    <t>ITENS PLANILHADOS COM DESCONTO</t>
  </si>
  <si>
    <t>LEGENDA</t>
  </si>
  <si>
    <t>TOTAL À REALIZAR</t>
  </si>
  <si>
    <t>TOTAL ACUM.</t>
  </si>
  <si>
    <t>TOTAL MEDIDO</t>
  </si>
  <si>
    <t>TOTAL DO CONTRATO</t>
  </si>
  <si>
    <t>VALOR TOTAL: DIURNO + HORÁRIO EXTRAORDINÁRIO</t>
  </si>
  <si>
    <t>À REALIZAR - HORÁRIO EXTRAORDINÁRIO</t>
  </si>
  <si>
    <t>ACUM. - HORÁRIO EXTRAORDINÁRIO</t>
  </si>
  <si>
    <t>MEDIDO - HORÁRIO EXTRAORDINÁRIO</t>
  </si>
  <si>
    <t>PARCIAL SERVIÇOS - HORÁRIO EXTRAORDINÁRIO</t>
  </si>
  <si>
    <t>-</t>
  </si>
  <si>
    <t>VALOR À REALIZAR COM DESCONTO</t>
  </si>
  <si>
    <t>VALOR ACUMULADO COM DESCONTO</t>
  </si>
  <si>
    <t>VALOR MEDIDO COM DESCONTO</t>
  </si>
  <si>
    <t>TOTAL COM DESCONTO</t>
  </si>
  <si>
    <t>VALOR PARCIAL DOS ITENS PLANILHADOS E NÃO PLANILHADOS COM DESCONTO E NÃO PLANILHADOS SEM DESCONTO - NOTURNO</t>
  </si>
  <si>
    <t>R$ 0,00</t>
  </si>
  <si>
    <t>VALOR DE REDUÇÃO</t>
  </si>
  <si>
    <t>VALOR À REALIZAR SEM DESCONTO</t>
  </si>
  <si>
    <t>VALOR ACUMULADO SEM DESCONTO</t>
  </si>
  <si>
    <t>VALOR MEDIDO SEM DESCONTO</t>
  </si>
  <si>
    <t>TOTAL SEM DESCONTO</t>
  </si>
  <si>
    <t>VALOR DE ACRÉSCIMO</t>
  </si>
  <si>
    <t>M2</t>
  </si>
  <si>
    <t>Limpeza geral da edificação</t>
  </si>
  <si>
    <t>23.102.000020.SER-U</t>
  </si>
  <si>
    <t>Planilhado</t>
  </si>
  <si>
    <t>LIMPEZA FINAL</t>
  </si>
  <si>
    <t>Família</t>
  </si>
  <si>
    <t>LIMPEZA DE OBRA</t>
  </si>
  <si>
    <t>Regularização sarrafeada de base para revestimento de piso com argamassa de cimento e areia # 3 cm / traço: 1:3</t>
  </si>
  <si>
    <t>22.150.000075.SER</t>
  </si>
  <si>
    <t>Piso em granito cinza andorinha serrado 50x75x3cm c/ argamassa de cimento e areia traço 1:3, incl. rejunte de argamassa de cimento e areia.</t>
  </si>
  <si>
    <t>22.104.0000011.SER-U</t>
  </si>
  <si>
    <t>Recolocação de placa de piso em granito 50x75x3cm c/argamassa de cimento e areia no traço 1:3, incl.rejunte de argamassa de cimento e areia, exclusive forn. de pedra</t>
  </si>
  <si>
    <t>09750.8.1.140U</t>
  </si>
  <si>
    <t>Piso em pedra portuguesa, preta e branca, inclusive acerto do terreno (13.410.0010-0 EMOP)</t>
  </si>
  <si>
    <t>09635.8.8.12U</t>
  </si>
  <si>
    <t>Recolocação de piso em pedra portuguesa, exclusive pedra portuguesa</t>
  </si>
  <si>
    <t>09635.8.8.11U</t>
  </si>
  <si>
    <t>M3</t>
  </si>
  <si>
    <t>Lastro de concreto, incluindo preparo e lançamento, exclusive betoneira</t>
  </si>
  <si>
    <t>04.110.000048.SER-U</t>
  </si>
  <si>
    <t>M</t>
  </si>
  <si>
    <t>Reassentamento de meio-fio de granito ou concreto, retos ou curvos (08.012.0004-0 EMOP)</t>
  </si>
  <si>
    <t>02770.8.4.2U</t>
  </si>
  <si>
    <t>Recomposição de piso cimentado c/arg.cimento e areia traço 1:3 E=2cm, excl.base de concreto (13.301.0500-0 EMOP)</t>
  </si>
  <si>
    <t>02753.8.1.15U</t>
  </si>
  <si>
    <t>Recolocação de grelha em ferro fundido, existente</t>
  </si>
  <si>
    <t>02227.8.3.038U</t>
  </si>
  <si>
    <t>PAVIMENTAÇÃO</t>
  </si>
  <si>
    <t>SERVIÇOS COMPLEMENTARES</t>
  </si>
  <si>
    <t>Barra chata vert./horiz. de 7/8" x 1/8" - alumínio com furos</t>
  </si>
  <si>
    <t>17159949U</t>
  </si>
  <si>
    <t>UN</t>
  </si>
  <si>
    <t>Caixa de PVC c/tampa F.F.c/inscrição</t>
  </si>
  <si>
    <t>16300.8.1.99U</t>
  </si>
  <si>
    <t>Cabo de cobre nú 50mm²</t>
  </si>
  <si>
    <t>16120.8.4.99U</t>
  </si>
  <si>
    <t>Caixa de inspeção em alumínio suspensa 160x160x70mm bocal 2", com tampa, incluindo fixações</t>
  </si>
  <si>
    <t>15155.8.7.99U</t>
  </si>
  <si>
    <t>Terminal mecânico compressão em cobre com dois furos p/cabo 50mm² - fornecimento e colocação</t>
  </si>
  <si>
    <t>13106.8.1.099U</t>
  </si>
  <si>
    <t>Haste de aterramento 3/4"x2,40m</t>
  </si>
  <si>
    <t>13105.8.8.05U</t>
  </si>
  <si>
    <t>Conector cabo-haste em bronze para dois cabos com grampo, porcas e arruelas em aço, para cabos de 16 a 70mm²</t>
  </si>
  <si>
    <t>13105.8.4.99U</t>
  </si>
  <si>
    <t>PÁRA-RAIOS</t>
  </si>
  <si>
    <t>INSTALAÇÕES ELÉTRICAS E TELEFONIA</t>
  </si>
  <si>
    <t>Transporte horizontal de material de 1ª cat.ou entulho, em carrinhos, a 100m de distância (05.001.0177-0 EMOP)</t>
  </si>
  <si>
    <t>14515.8.12.3U</t>
  </si>
  <si>
    <t>Transporte horizontal de material de 1ª cat.ou entulho, em carrinhos, a 60m de distância (05.001.0173-0 EMOP)</t>
  </si>
  <si>
    <t>14515.8.12.2U</t>
  </si>
  <si>
    <t>Transporte horizontal de material de 1ª cat.ou entulho, em carrinhos, a 30m de distância (05.001.0172-0 EMOP)</t>
  </si>
  <si>
    <t>14515.8.12.1U</t>
  </si>
  <si>
    <t>CARGA E TRANSPORTE MANUAL</t>
  </si>
  <si>
    <t>SERVIÇOS GERAIS</t>
  </si>
  <si>
    <t>Reaterro e compactação manual de vala por apiloamento com soquete</t>
  </si>
  <si>
    <t>02.105.000073.SER</t>
  </si>
  <si>
    <t>ATERRO E COMPACTAÇÃO</t>
  </si>
  <si>
    <t>Carga manual de entulho e outros</t>
  </si>
  <si>
    <t>14515.8.1.12U</t>
  </si>
  <si>
    <t>Escavação manual de vala em solo de 1ª categoria profundidade até 2 m</t>
  </si>
  <si>
    <t>02.105.000060.SER</t>
  </si>
  <si>
    <t>ESCAVAÇÕES, CARGAS E TRANSPORTES</t>
  </si>
  <si>
    <t>MOVIMENTO DE TERRA</t>
  </si>
  <si>
    <t>Retirada de grelha em ferro fundido, em canaleta</t>
  </si>
  <si>
    <t>02227.8.3.039U</t>
  </si>
  <si>
    <t>Arrancamento de meio-fio de granito ou concreto, retos ou curvos, com aproveitamento (05.001.0142-0 EMOP)</t>
  </si>
  <si>
    <t>02225.8.3.11U</t>
  </si>
  <si>
    <t>Demolição manual de piso cimentado e da respectiva base de concreto (SC 04.05.1300 SCO/FGV)</t>
  </si>
  <si>
    <t>02220.8.9.2U</t>
  </si>
  <si>
    <t>Remoção manual de piso de pedra portuguesa, incl.base de assentamento (05.001.0059-0 EMOP)</t>
  </si>
  <si>
    <t>02220.8.5.12U</t>
  </si>
  <si>
    <t>Remoção manual de pavimentação em placas de granito em passeio, inclusive base</t>
  </si>
  <si>
    <t>02220.8.5.111U</t>
  </si>
  <si>
    <t>DEMOLIÇÕES E RETIRADAS</t>
  </si>
  <si>
    <t>INSTALAÇÃO DO CANTEIRO DE OBRA</t>
  </si>
  <si>
    <t>MÊS</t>
  </si>
  <si>
    <t>LIMPEZA permanente da obra, barracão, vestiário e outros, incl.seleção de resíduos</t>
  </si>
  <si>
    <t>01730.8.1.110U</t>
  </si>
  <si>
    <t>LIMPEZA PERMANENTE</t>
  </si>
  <si>
    <t>SERVIÇOS INICIAIS</t>
  </si>
  <si>
    <t>ADMINISTRAÇÃO - transportes e refeições</t>
  </si>
  <si>
    <t>01010.8.3.92U</t>
  </si>
  <si>
    <t>ADMINISTRAÇÃO - mão de obra mensalista</t>
  </si>
  <si>
    <t>01010.8.3.91U</t>
  </si>
  <si>
    <t>ADMINISTRAÇÃO DA OBRA</t>
  </si>
  <si>
    <t>ADMINISTRAÇÃO LOCAL</t>
  </si>
  <si>
    <t>0</t>
  </si>
  <si>
    <t>SERVIÇOS EXECUTADOS - HORÁRIO EXTRAORDINÁRIO</t>
  </si>
  <si>
    <t>À REALIZAR - DIURNO</t>
  </si>
  <si>
    <t>ACUM. - DIURNO</t>
  </si>
  <si>
    <t>MEDIDO - DIURNO</t>
  </si>
  <si>
    <t>PARCIAL SERVIÇOS - DIURNO</t>
  </si>
  <si>
    <t>VALOR PARCIAL DOS ITENS PLANILHADOS, NÃO PLANILHADOS COM DESCONTO E NÃO PLANILHADOS SEM DESCONTO - DIURNO</t>
  </si>
  <si>
    <t>Placa de bronze 0,60x0,40m</t>
  </si>
  <si>
    <t>10440.8.4.01U</t>
  </si>
  <si>
    <t>DIVERSOS</t>
  </si>
  <si>
    <t>Recomposição de pavimentação intertravada, com reaproveitamento dos blocos de concreto, sobre coxim de areia</t>
  </si>
  <si>
    <t>30.137.0185.SER-U</t>
  </si>
  <si>
    <t>Ñ Plan c/desc</t>
  </si>
  <si>
    <t>Pavimentação intertravada de blocos de concreto E=6cm - cor natural, sobre coxim de areia</t>
  </si>
  <si>
    <t>02752.8.3.111U</t>
  </si>
  <si>
    <t>Pintura com tinta esmalte em barra de alumínio, com duas demãos</t>
  </si>
  <si>
    <t>24.102.0000555.SER-U</t>
  </si>
  <si>
    <t>PINTURA DE ESQUADRIAS METÁLICAS</t>
  </si>
  <si>
    <t>PINTURA</t>
  </si>
  <si>
    <t>Tensionador em latão com porca em inox para cabos de cobre 16-50mm²</t>
  </si>
  <si>
    <t>18.101.00032.SER-U</t>
  </si>
  <si>
    <t>Ñ Plan s/desc</t>
  </si>
  <si>
    <t>Conector minigar em liga de cobre
estanhado para vergalhão de Ø8mm até
Ø 10mm e cabos 16 - 50mm²</t>
  </si>
  <si>
    <t>18.101.00030.SER-U</t>
  </si>
  <si>
    <t>Instalação e fixação de barra chata
7/8"x1/8", com sistema de alpinismo
industrial, e equipe de profissionais
qualificados (Iratas-Brasil), em atendimento
as normas de trabalho em altura, exclusive
a barra e materiais de fixação.</t>
  </si>
  <si>
    <t>171599500U</t>
  </si>
  <si>
    <t>Solda exotermica em cabo/superfície
metálica</t>
  </si>
  <si>
    <t>04.108.0111.SER-U</t>
  </si>
  <si>
    <t>Conector parafuso fendido split-bolt, corpo e porca fabricado em cobre, para cabo de 50mm² - Fornecimento e Colocação (15.017.0331-0 EMOP)</t>
  </si>
  <si>
    <t>13105.8.4.979U</t>
  </si>
  <si>
    <t>Suporte guia reforçado H=200mm com rosca mecânica com 04 porcas</t>
  </si>
  <si>
    <t xml:space="preserve"> 18.101.00037.SER-U</t>
  </si>
  <si>
    <t>Suporte guia reforçado H=200mm com chapa para aparafusar</t>
  </si>
  <si>
    <t>18.101.00036.SER-U</t>
  </si>
  <si>
    <t>Suporte guia simples H=200mm com rosca mecânica com 02 porcas</t>
  </si>
  <si>
    <t>18.101.00035.SER-U</t>
  </si>
  <si>
    <t>Suporte guia simples H=200mm com chapa para aparafusar</t>
  </si>
  <si>
    <t xml:space="preserve"> 18.101.00034.SER-U</t>
  </si>
  <si>
    <t>Barra chata vert./horiz. de 7/8" x 1/8" -
alumínio com furos - Fornecimento de
material</t>
  </si>
  <si>
    <t>171599499U</t>
  </si>
  <si>
    <t>Parafuso autoatarrachante Ø 4,2x50mm +
bucha nylon S6 + arruela, inclusive espuma
de poliuretano - Fornecimento de material</t>
  </si>
  <si>
    <t>13105.8.8.67U</t>
  </si>
  <si>
    <t>Parafuso philips Ø 1/4" x 7/8" + porca
sextavada+ arruela - fornecimento de
material</t>
  </si>
  <si>
    <t>13105.8.8.66U</t>
  </si>
  <si>
    <t>Serviço de recuperação de sistema de para-raios heliponto (limpeza dos terminais e conectores, esticar o cabo de cobre nú para acabar com as folgas, reaperto dos suportes das roldanas de sustentação do cabo de cobre nú, interligar ao novo sistema de SPDA)</t>
  </si>
  <si>
    <t>17159999U</t>
  </si>
  <si>
    <t>Suporte - guia com dois furos, simples com roldana, altura 50mm, para cabo de cobre nú #35mm²</t>
  </si>
  <si>
    <t>17159989U</t>
  </si>
  <si>
    <t>Fixador p/disco c/ Ø 60mm com parafuso e porca Ø 1/4", incluindo colagem</t>
  </si>
  <si>
    <t>17159979U</t>
  </si>
  <si>
    <t>Grampo tipo X em alumínio para barra chata de 7/8" x 1/8"</t>
  </si>
  <si>
    <t>17159969U</t>
  </si>
  <si>
    <t>Curva horizontal 90° barra chata 7/8" x 1/8" - alumínio, incl. ajuste</t>
  </si>
  <si>
    <t>17159959U</t>
  </si>
  <si>
    <t>Curva 90° barra chata 7/8" x 1/8" - alumínio, incl. ajuste</t>
  </si>
  <si>
    <t>17159958U</t>
  </si>
  <si>
    <t>Cabo de cobre nú 35mm²</t>
  </si>
  <si>
    <t>16120.8.4.98U</t>
  </si>
  <si>
    <t>Terminal mecânico compressão em cobre p/cabo 35mm² - fornecimento e colocação (15.017.0275-0 EMOP)</t>
  </si>
  <si>
    <t>13106.8.1.08U</t>
  </si>
  <si>
    <t>Parafuso philips em alumínio Ø 1/4"x7/8" + porca sextavada em alumínio + arruela de alumínio</t>
  </si>
  <si>
    <t>13105.8.8.06U</t>
  </si>
  <si>
    <t>Presilha de cobre com furo de Ø5mm, para fixação de cabo de cobre nú # 35mm²</t>
  </si>
  <si>
    <t>13105.8.5.99U</t>
  </si>
  <si>
    <t>Conector de junção em bronze triplo, para cabo cobre nú #35mm²</t>
  </si>
  <si>
    <t>13105.8.4.98U</t>
  </si>
  <si>
    <t>Conector parafuso fendido split-bolt para cabo de 35mm² (72272 SINAPI)</t>
  </si>
  <si>
    <t>13105.8.4.97U</t>
  </si>
  <si>
    <t>Parafuso autoatarrachante em alumínio Ø 4,2x50mm + bucha nylon S6 + arruela de alumínio, incl. aplicação de poliuretano</t>
  </si>
  <si>
    <t>05060.8.3.98U</t>
  </si>
  <si>
    <t>Pastilha linha porcelana, 5x5cm cinza parati, em faixas de até 40 cm, assentada com argamassa pré-fabricada de cimento colante, inclusive rejuntamento, conf.especificação</t>
  </si>
  <si>
    <t>23.107.0000800.SER-U</t>
  </si>
  <si>
    <t>Recomposição de revestimento de fachada em granito ouro mel, em placas fora do padrão E=2cm para assentamento com insert metálico, exclusive este.</t>
  </si>
  <si>
    <t>09750.8.2.033U</t>
  </si>
  <si>
    <t>Peitoril/Chapim em granito ouro mel, L=60cm e E=2cm</t>
  </si>
  <si>
    <t>09286.8.7.05U</t>
  </si>
  <si>
    <t>Peitoril/Chapim em granito ouro mel, L=30cm e E=2cm</t>
  </si>
  <si>
    <t>09286.8.7.04U</t>
  </si>
  <si>
    <t>Peitoril/Chapim em granito ouro mel, L=25cm e E=2cm</t>
  </si>
  <si>
    <t>09286.8.7.03U</t>
  </si>
  <si>
    <t>Peitoril/Chapim em granito ouro mel, L=20cm e E=2cm</t>
  </si>
  <si>
    <t>09286.8.7.02U</t>
  </si>
  <si>
    <t>Revestimento em chapa alumínio composto - ACM (aluminium material composite) E=4mm, cor bronze, c/dobra, excl.estrutura - conforme detalhe 6</t>
  </si>
  <si>
    <t>08525.8.1.86U</t>
  </si>
  <si>
    <t>Revestimento em chapa alumínio composto - ACM (aluminium material composite) E=4mm, cor bronze, c/dobra, excl.estrutura - conforme detalhe 5</t>
  </si>
  <si>
    <t>08525.8.1.85U</t>
  </si>
  <si>
    <t>Revestimento em chapa alumínio composto - ACM (aluminium material composite) E=4mm, cor bronze, c/dobra, excl.estrutura - conforme detalhe 4</t>
  </si>
  <si>
    <t>08525.8.1.84U</t>
  </si>
  <si>
    <t>Revestimento em chapa alumínio composto - ACM (aluminium material composite) E=4mm, cor bronze, c/dobra, excl.estrutura - conforme detalhe 3</t>
  </si>
  <si>
    <t>08525.8.1.83U</t>
  </si>
  <si>
    <t>Revestimento em chapa alumínio composto - ACM (aluminium material composite) E=4mm, cor bronze, c/dobra, excl.estrutura - conforme detalhe 2</t>
  </si>
  <si>
    <t>08525.8.1.82U</t>
  </si>
  <si>
    <t>Revestimento em chapa alumínio composto - ACM (aluminium material composite) E=4mm, cor bronze, c/dobra, excl.estrutura - conforme detalhe 1</t>
  </si>
  <si>
    <t>08525.8.1.81U</t>
  </si>
  <si>
    <t>ACABAMENTOS</t>
  </si>
  <si>
    <t>REVESTIMENTOS DE PAREDES EXTERNAS</t>
  </si>
  <si>
    <t>Colocação de placa de forro removível</t>
  </si>
  <si>
    <t>09500.8.8.16U</t>
  </si>
  <si>
    <t>FORROS</t>
  </si>
  <si>
    <t>REVESTIMENTOS DE TETOS</t>
  </si>
  <si>
    <t>Cobertura com telha termoacústica, c/poliuretano, perfil trapezoidal, espessura de 50 mm, acabamento natural, conf. existente no projeto</t>
  </si>
  <si>
    <t>09.105.000182.SER-U</t>
  </si>
  <si>
    <t>Cobertura com telha termoacústica, c/poliuretano, perfil trapezoidal, espessura de 50 mm, acabamento na cor branca, conf. existente no projeto</t>
  </si>
  <si>
    <t>09.105.000181.SER-U</t>
  </si>
  <si>
    <t>Cobertura com telha termoacústica, c/poliuretano e fundo liso, perfil trapezoidal, espessura de 50 mm, acabamento na cor branca, conf. existente no projeto</t>
  </si>
  <si>
    <t>09.105.000180.SER-U</t>
  </si>
  <si>
    <t>TELHAS</t>
  </si>
  <si>
    <t>COBERTURA</t>
  </si>
  <si>
    <t>Saibro (fornecimento de material)</t>
  </si>
  <si>
    <t>230230U</t>
  </si>
  <si>
    <t>Alvenaria com blocos de concreto 19 x 19 x 39 cm, (resistência = 3 MPa), parede # 19 cm, juntas com 10 mm, com argamassa mista de cimento e areia traço 1:6</t>
  </si>
  <si>
    <t>06.101.000390.SER-U</t>
  </si>
  <si>
    <t>SERVIÇOS DIVERSOS (CIVIL)</t>
  </si>
  <si>
    <t>T</t>
  </si>
  <si>
    <t>Disposição final de materiais e resíduos de obras em locais de operação e disposição final apropriados, autorizados e/ou licenciados pelos órgãos de licenciamento e de controle ambiental, medida por tonelada transportada, sendo comprovada conforme legislação pertinente (TC 09.05.0700 SCO/FGV)</t>
  </si>
  <si>
    <t>14515.8.1.93U</t>
  </si>
  <si>
    <t>Retirada de entulho em caçamba de aço (cap.5m³), inclusive carregamento do contêiner, transporte e descarga, exclusive tarifa de disposição final (TC 04.15.0100 SCO/FGV)</t>
  </si>
  <si>
    <t>14515.8.1.3U</t>
  </si>
  <si>
    <t>SEGREGAÇÃO DE RESÍDUOS DA CONSTRUÇÃO CIVIL</t>
  </si>
  <si>
    <t>L</t>
  </si>
  <si>
    <t>Óleo diesel - fornecimento</t>
  </si>
  <si>
    <t>230401U</t>
  </si>
  <si>
    <t>Frete p/transporte de elevador de obra sistema de pinhão (cremalheira) - por viagem</t>
  </si>
  <si>
    <t>14210.8.4.2U</t>
  </si>
  <si>
    <t>Desmontagem de elevador de obra sistema de pinhão (cremalheira), inclusive todos os acessórios necessários</t>
  </si>
  <si>
    <t>14210.8.3.5U</t>
  </si>
  <si>
    <t>Montagem de elevador de obra sistema de pinhão (cremalheira), inclusive todos os acessórios necessários para sua instalação e funcionamento</t>
  </si>
  <si>
    <t>14210.8.2.4U</t>
  </si>
  <si>
    <t>LOC/UN/MÊS</t>
  </si>
  <si>
    <t>Elevador de obra sistema de pinhão (cremalheira), p/transp.de pessoas ou cargas c/todos os materiais necessários à inst.da torre e seu funcionamento, incl.operador</t>
  </si>
  <si>
    <t>14210.8.1.4U</t>
  </si>
  <si>
    <t>Frete p/transporte de escada p/acessar laje do 5º pav. da Lamina II e plataforma com seus acessórios para montagem/desmontagem - por viagem</t>
  </si>
  <si>
    <t>0407999U</t>
  </si>
  <si>
    <t>Frete p/transporte de plataforma aérea articulada - por viagem</t>
  </si>
  <si>
    <t>0407991U</t>
  </si>
  <si>
    <t>Frete p/transporte de andaime suspenso (balancim elétrico) e seus acessórios para montagem/desmontagem para seu funcionamento - por viagem</t>
  </si>
  <si>
    <t>0407990U</t>
  </si>
  <si>
    <t>Andaime suspenso(balancim) elétrico com plataforma de 2,00m, todos os materiais necessários a instalação e seu funcionamento</t>
  </si>
  <si>
    <t>040798U</t>
  </si>
  <si>
    <t>Frete p/transporte de escada de ligação da Lamina Central e Lamina II, plataforma com seus acessórios para montagem/desmontagem - por viagem</t>
  </si>
  <si>
    <t>0407890U</t>
  </si>
  <si>
    <t>Frete p/transporte de todo material, p/montagem/desmontagem da estrutura metálica tubular e a bandeja salva-vidas - por viagem</t>
  </si>
  <si>
    <t>0407880U</t>
  </si>
  <si>
    <t>Frete p/transporte de todo material, p/montagem/desmontagem da estrutura metálica tubular e a passarela - por viagem</t>
  </si>
  <si>
    <t>0407879U</t>
  </si>
  <si>
    <t>Remanejamento de módulo para proteção de canteiro de obra em áreas públicas, compreendendo tela plástica, estrutura de madeira com base de concreto</t>
  </si>
  <si>
    <t>02.101.000199.SER-U</t>
  </si>
  <si>
    <t>Proteção de canteiro de obra em áreas públicas, em 2 módulos com 21,00m cada, compreendendo tela plástica, estrutura de madeira a cada 3m de distância com base de concreto</t>
  </si>
  <si>
    <t>02.101.000129.SER-U</t>
  </si>
  <si>
    <t>M2XKM</t>
  </si>
  <si>
    <t>Transporte de andaime tubular, cons.área de proj.vert.do andaime, excl.carga, descarga e tempo de espera do caminhão (04.020.0122-0 EMOP)</t>
  </si>
  <si>
    <t>01544.8.8.3U</t>
  </si>
  <si>
    <t>Desmontagem de escada metálica p/acessar laje do 5º pav. da Lamina II e plataforma de apoio, inclusive todos os acessórios necessários</t>
  </si>
  <si>
    <t>01544.8.7.99U</t>
  </si>
  <si>
    <t>Montagem de escada metálica p/acessar laje do 5º pav. da Lamina II e plataforma de apoio, inclusive todos os acessórios necessários para sua instalação e funcionamento</t>
  </si>
  <si>
    <t>01544.8.7.98U</t>
  </si>
  <si>
    <t>Movimentação de andaime suspenso, tipo balancim eletétrico, na mesma fachada, inclusive todos os acessórios necessário, para sua instalação e funcionamento</t>
  </si>
  <si>
    <t>01544.8.7.95U</t>
  </si>
  <si>
    <t>Montagem de andaime suspenso, tipo balancim elétrico, inclusive todos os acessórios necessários para sua instalação e funcionamento</t>
  </si>
  <si>
    <t>01544.8.7.94U</t>
  </si>
  <si>
    <t>Desmontagem de andaime suspenso, tipo balancim elétrico, inclusive todos os acessórios necessários</t>
  </si>
  <si>
    <t>01544.8.7.93U</t>
  </si>
  <si>
    <t>Desmontagem da plataforma metálica de ligação, tipo passarela, apoiada em estrutura metálica tubular e forração metálica, guarda-corpo, com patamar e degraus, com todos os acessórios necessários</t>
  </si>
  <si>
    <t>01544.8.7.904U</t>
  </si>
  <si>
    <t>Montagem da plataforma metálica de ligação, tipo passarela, apoiada em estrutura metálica tubular e forração metálica, guarda-corpo, com patamar e degraus, com todos os acessórios necessários para sua instalação e utilização</t>
  </si>
  <si>
    <t>01544.8.7.903U</t>
  </si>
  <si>
    <t>Montagem e desmontagem de andaime</t>
  </si>
  <si>
    <t>01544.8.7.1U</t>
  </si>
  <si>
    <t>Desmontagem de bandeja salva-vidas primária, apoiada em estrutura metálica tubular e forração metálica ou madeira, inclusive todos os acessórios necessários</t>
  </si>
  <si>
    <t>01544.8.7.160U</t>
  </si>
  <si>
    <t>Montagem de bandeja salva-vidas primária, apoiada em estrutura metálica tubular e forração metálica ou madeira, inclusive todos os acessórios necessários para sua instalação e funcionamento</t>
  </si>
  <si>
    <t>01544.8.7.150U</t>
  </si>
  <si>
    <t>Desmontagem de escada metálica de ligação da Lamina Central e Lamina II, plataforma de ligação, inclusive todos os acessórios necessários</t>
  </si>
  <si>
    <t>01544.8.7.101U</t>
  </si>
  <si>
    <t>Montagem de escada metálica de ligação da Lamina Central e Lamina II, plataforma de ligação, inclusive todos os acessórios necessários para sua instalação e funcionamento</t>
  </si>
  <si>
    <t>01544.8.7.100U</t>
  </si>
  <si>
    <t>Plataformas em tábuas de pinho, inclus.movimentação (util.6x)</t>
  </si>
  <si>
    <t>01544.8.6.1U</t>
  </si>
  <si>
    <t>Escada metálica de ligação da Lamina Central e Lamina II, com patamar e plataforma de ligação, provisória, tipo encaixe e/ou acoplada, com todos os acessórios necessários para sua instalação e utilização conforme a norma - fornecimento - locação</t>
  </si>
  <si>
    <t>01544.8.5.992U</t>
  </si>
  <si>
    <t>Plataforma aérea articulada, a diesel, altura entre 20,00m e 26,00m - locação</t>
  </si>
  <si>
    <t>01544.8.5.95U</t>
  </si>
  <si>
    <t>Plataforma metálica de ligação, tipo passarela, apoiada em estrutura metálica tubular e forração metálica, guarda-corpo, com patamar e degraus, com todos os acessórios necessários para sua instalação e utilização - fornecimento - locação</t>
  </si>
  <si>
    <t>01544.8.5.902U</t>
  </si>
  <si>
    <t>Escada metálica p/acessar laje do 5º pav. da Lamina II, com patamar e plataforma de apoio, provisória, tipo encaixe e/ou acoplada, com todos os acessórios necessários para sua instalação e utilização conforme a norma - fornecimento - locação</t>
  </si>
  <si>
    <t>01544.8.5.901U</t>
  </si>
  <si>
    <t>Locação de andaime metálico de encaixe, inclusive sapatas, escadas, rodapé metálico, piso metálico, guarda corpo e fixações necessárias para a montagem do andaime</t>
  </si>
  <si>
    <t>01544.8.5.100U</t>
  </si>
  <si>
    <t>Bandeja salva-vidas primária, apoiada em estrutura metálica tubular e forração metálica ou madeira, p/fachada da Lamina I, voltada p/rua Dom Manuel - fornecimento - locação</t>
  </si>
  <si>
    <t>01544.8.1.74U</t>
  </si>
  <si>
    <t>ANDAIMES E OUTROS</t>
  </si>
  <si>
    <t>Tela para proteção de fachada em polietileno</t>
  </si>
  <si>
    <t>01560.8.1.199U</t>
  </si>
  <si>
    <t>INSTALAÇÃO DE PROTEÇÕES</t>
  </si>
  <si>
    <t>Placa de sinalização p/obra em chapa galvanizada nº 22, nas dimensões 1,00x0,80m, pintada</t>
  </si>
  <si>
    <t>02596.8.1.3U</t>
  </si>
  <si>
    <t>Placa de identificação de obra, incl.pintura e suporte de madeira</t>
  </si>
  <si>
    <t>02596.8.1.2U</t>
  </si>
  <si>
    <t>LOCAÇÃO DA OBRA</t>
  </si>
  <si>
    <t>Barreira de proteção, tipo concertina, com D=450mm, dupla, aço galvanizado - fornecimento e instalação</t>
  </si>
  <si>
    <t>05060.8.1.91U</t>
  </si>
  <si>
    <t>Portão para tapume com telha trapezoidal em aço galvanizado # 0,43 mm em estrutura de madeira</t>
  </si>
  <si>
    <t>02825.8.12.499U</t>
  </si>
  <si>
    <t>Remanejamento de portão para tapume com telha trapezoidal em aço galvanizado # 0,43 mm em estrutura de madeira</t>
  </si>
  <si>
    <t>02825.8.12.44U</t>
  </si>
  <si>
    <t>Remanejamento de tapume de proteção com telha trapezoidal em aço galvanizado # 0,43 mm em estrutura de madeira</t>
  </si>
  <si>
    <t>02825.8.12.33U</t>
  </si>
  <si>
    <t>Tapume de proteção com telha trapezoidal em aço galvanizado # 0,43 mm em estrutura de madeira</t>
  </si>
  <si>
    <t>02.101.0000200.SER-U</t>
  </si>
  <si>
    <t>UNXMES</t>
  </si>
  <si>
    <t>Aluguel de banheiro químico, incluindo transporte de ida e volta, manutenção e higienização 3 vezes p/semana, modelo luxo 2,31x1,15x1,15m (AD 20.05.0500 SCO/FGV)</t>
  </si>
  <si>
    <t>01520.8.3.01U</t>
  </si>
  <si>
    <t>UNXKM</t>
  </si>
  <si>
    <t>Transporte de contêiner (04.005.0300-0 EMOP)</t>
  </si>
  <si>
    <t>01520.8.2.7U</t>
  </si>
  <si>
    <t>Carga e descarga de contêiner (04.013.0015-0 EMOP)</t>
  </si>
  <si>
    <t>01520.8.2.3U</t>
  </si>
  <si>
    <t>Abrigo provisório metálico tipo contêiner (6,00x2,40x2,55m) constituído por um módulo tipo escritório c/WC (chuveiro, vaso e lavat.) - aluguel mensal (AD 20.15.0050 SCO/FGV)</t>
  </si>
  <si>
    <t>01520.8.2.12U</t>
  </si>
  <si>
    <t>Abrigo provisório metálico tipo contêiner (6,00x2,40x2,55m) constituído por um módulo tipo WC (5 chuveiros, 3 vasos, mictório e 3 lavat.) - aluguel mensal (AD 20.15.0150 SCO/FGV)</t>
  </si>
  <si>
    <t>01520.8.2.11U</t>
  </si>
  <si>
    <t>Abrigo provisório metálico tipo contêiner (6,00x2,40x2,55m) constituído por um módulo tipo escritório, vestiário ou depósito - aluguel mensal (AD 20.15.0100 SCO/FGV)</t>
  </si>
  <si>
    <t>01520.8.2.10U</t>
  </si>
  <si>
    <t>Barracão p/depósito e outros, incl.montagem e desmontagem</t>
  </si>
  <si>
    <t>01520.8.1.15U</t>
  </si>
  <si>
    <t>TAPUMES E ALOJAMENTOS</t>
  </si>
  <si>
    <t>Unidade combinada (QTO) montada sobre caixa fabricada em material termoplástico, autoextinguível, com grau de proteção IP55 fornecida com tomada de entrada 3P/N/T(5P)-63A, 01 (uma) tomada de saída 3P/N/T(5P)-63A, 01 (uma) tomada de saída de 3P/T(4P)-32A , 01 (uma) tomada de saída de 3P/N/T(5P)-32A e 03 (três) tomadas de saída 2P/T-20A padrão ABNT todas em material termoplástico, autoextinguível, com grau de proteção mínimo IP44, montada conforme desenho/diagrama de projeto. Fornecimento</t>
  </si>
  <si>
    <t>17099997E</t>
  </si>
  <si>
    <t>Painel de distribuição de baixa tensão, padrão TTA ( NBR.IEC 60439-1) forma 1, QDLT-BAR (220/127V), conf. diagrama EL02 e especificação técnica. Totalmente montado e pronto p/funcionar. Fornecimento</t>
  </si>
  <si>
    <t>17087898E</t>
  </si>
  <si>
    <t>Conector em alumínio p/ condulete múltiplo IP 54 de 2”, c/ rosca BSP e parafuso - Forn. e Inst.</t>
  </si>
  <si>
    <t>19079998U</t>
  </si>
  <si>
    <t>Conector em alumínio p/ condulete múltiplo IP 54 de 1 1/4”, c/ rosca BSP e parafuso - Forn. e Inst.</t>
  </si>
  <si>
    <t>19079996U</t>
  </si>
  <si>
    <t>Conector em alumínio p/ condulete múltiplo IP 54 de 3/4'', c/ rosca BSP e parafuso - Forn. e Inst</t>
  </si>
  <si>
    <t>19079994U</t>
  </si>
  <si>
    <t>Suspensão p/tirante incl. conexões e fixações</t>
  </si>
  <si>
    <t>17311899U</t>
  </si>
  <si>
    <t>Anilha plástica de identificação em PVC (0 a 9) para cabos 25,0mm² até 70,0mm², tipo MHG 8/16</t>
  </si>
  <si>
    <t>17150447U</t>
  </si>
  <si>
    <t>Anilha plástica de identificação em PVC (0 a 9) para cabos 10,0mm² até 16,0mm², tipo MHG 4/9</t>
  </si>
  <si>
    <t>17150446U</t>
  </si>
  <si>
    <t>Anilha plástica de identificação em PVC (0 a 9) para cabos até 6,0mm², tipo MHG 2/5</t>
  </si>
  <si>
    <t>17150445U</t>
  </si>
  <si>
    <t>Projetor fechado, corpo e cabeceira em alumínio injetado, vidro plano temperado transparente, potência de 60W em módulos de LED, driver de corrente constante incorporado à luminária, acabamento pintado na cor preta, dissipador em alumínio extruturado, corpo ótico e alojamento de equipamentos c/IP65, 220V-60Hz, temperatura de cor 5000K fluxo luminoso mínimo de 4500Lm</t>
  </si>
  <si>
    <t>1714700U</t>
  </si>
  <si>
    <t>Plug corpo monobloco termo-plástico 10A 250V-2P+T em linha pinos cilíndricos 4mm - fêmea</t>
  </si>
  <si>
    <t>171361U</t>
  </si>
  <si>
    <t>Plug corpo monobloco termo-plástico 10A 250V-2P+T em linha pinos cilíndricos 4mm - macho</t>
  </si>
  <si>
    <t>171360U</t>
  </si>
  <si>
    <t>Etiqueta para identificação, interior/exterior, nas dimensões mínimas de 40x10mm, em vinil interno/externo, adesivo permanente, resistente a líquidos e poeira/sujeira, impressa c/fundo branco e letras na cor preta</t>
  </si>
  <si>
    <t>1712522U</t>
  </si>
  <si>
    <t>Unidade combinada (QTO) montada sobre caixa fabricada em material termoplástico, autoextinguível, com grau de proteção IP55 fornecida com tomada de entrada 3P/N/T(5P)-63A, 01 (uma) tomada de saída 3P/N/T(5P)-63A, 01 (uma) tomada de saída de 3P/T(4P)-32A , 01 (uma) tomada de saída de 3P/N/T(5P)-32A e 03 (três) tomadas de saída 2P/T-20A padrão ABNT todas em material termoplástico, autoextinguível, com grau de proteção mínimo IP44, montada conforme desenho/diagrama de projeto. Instalação</t>
  </si>
  <si>
    <t>17099997U</t>
  </si>
  <si>
    <t>Desligamento de cabos ( 4x#16mm² (3F+N))+1(1x#16mm²(T)) e retirada de disjuntor 50A de alimentador existente ligado ao quadro QGDL - 1.T no pavimento térreo</t>
  </si>
  <si>
    <t>17087899U</t>
  </si>
  <si>
    <t>Painel de distribuição de baixa tensão, padrão TTA ( NBR.IEC 60439-1) forma 1, QDLT-BAR (220/127V), conf. diagrama EL02 e especificação técnica. Totalmente montado e pronto p/funcionar. Instalação</t>
  </si>
  <si>
    <t>17087898U</t>
  </si>
  <si>
    <t>Ligação do QDLT-BAR de cabos ( 4x#35mm² (3F+N)) + 1(1x#16mm²(T)) ao quadro QGDL-1.T existente no pavimento térreo, c/fornecimento e instalação de disjuntor de 100A 10KA -220V no QGDL-1.T, no mesmo padrão dos existentes, conf. diagrama EL02</t>
  </si>
  <si>
    <t>1708785U</t>
  </si>
  <si>
    <t>Anilha plástica de identificação em PVC (letras A, V, P, R, T, C e X) para cabos de 25,0mm² até 70,0mm², tipo MHG 8/16</t>
  </si>
  <si>
    <t>1708424U</t>
  </si>
  <si>
    <t>Anilha plástica de identificação em PVC (letras A, V, P, R, T, C e X) para cabos de 10,0mm² até 16,0mm², tipo MHG 4/9</t>
  </si>
  <si>
    <t>1708423U</t>
  </si>
  <si>
    <t>Anilha plástica de identificação em PVC (letras A, V, P, R, T, C e X) para cabos até 6,0mm² , tipo MHG 2/5</t>
  </si>
  <si>
    <t>1708422U</t>
  </si>
  <si>
    <t>Luminária de sobrepor 2x18/20W c/ lâmpadas LEDTUB 18/20W/220V, driver incorporado na lâmpada, corpo/refletor em chapa de aço tratada e pintada na cor branca</t>
  </si>
  <si>
    <t>16510.8.5.940U</t>
  </si>
  <si>
    <t>Caixa de inspeção PVC p/aterramento Ø 300mm e profund.min.300mm c/tampa F.F.c/inscrição</t>
  </si>
  <si>
    <t>16300.8.1.10U</t>
  </si>
  <si>
    <t>Tomada 2P+T 10A-250V p/condulete/cx.passagem (4x2" ou 4x4"), preta/branca, conf.padrão brasileiro</t>
  </si>
  <si>
    <t>16143.8.6.15U</t>
  </si>
  <si>
    <t>Box reto em alumínio fundido 2"</t>
  </si>
  <si>
    <t>16135.8.4.066U</t>
  </si>
  <si>
    <t>Box reto em alumínio fundido 1 1/4"</t>
  </si>
  <si>
    <t>16135.8.4.044U</t>
  </si>
  <si>
    <t>Box reto em alumínio fundido 3/4''</t>
  </si>
  <si>
    <t>16135.8.4.022U</t>
  </si>
  <si>
    <t>Condulete de alumínio multi-uso tipo "X" 2"c/ tampa cega e no mínimo 2 tampões de vedação- Fornec. e Inst.</t>
  </si>
  <si>
    <t>16135.8.1.24U</t>
  </si>
  <si>
    <t>Condulete de alumínio multi-uso tipo "X" 1 1/4"c/ tampa cega e no mínimo 2 tampões de vedação- Fornec. e Inst.</t>
  </si>
  <si>
    <t>16135.8.1.23U</t>
  </si>
  <si>
    <t>Condulete de alumínio multi-uso tipo ''X'' 3/4'' c/ tampa cega e mínimo de 2 tampões de vedação- Fornec. e Inst.</t>
  </si>
  <si>
    <t>16135.8.1.21U</t>
  </si>
  <si>
    <t>Tampa metálica p/condulete 3/4", c/2 seções</t>
  </si>
  <si>
    <t>16132.8.7.066U</t>
  </si>
  <si>
    <t>Tampa metálica p/condulete 3/4", para tomada</t>
  </si>
  <si>
    <t>16132.8.7.065U</t>
  </si>
  <si>
    <t>Prensa cabos em termoplástico para cabo elétrico entre 6,0mm² e 12,0mm²</t>
  </si>
  <si>
    <t>16120.8.7.077U</t>
  </si>
  <si>
    <t>Cabo c/isolação em dupla camada de poliolefínico não halogenado, baixa emissão de fumaça e gases, não propagação e auto extinção do fogo - seção 10,0mm² - 450/750V de acordo com a norma NBR-13428</t>
  </si>
  <si>
    <t>16120.8.16.94U</t>
  </si>
  <si>
    <t>Cabo c/isolação em dupla camada de poliolefínico não halogenado, baixa emissão de fumaça e gases, não propagação e auto extinção do fogo - seção 6,0mm² - 450/750V de acordo com a norma NBR-13428</t>
  </si>
  <si>
    <t>16120.8.16.92U</t>
  </si>
  <si>
    <t>Cabo c/isolação em dupla camada de poliolefínico não halogenado, baixa emissão de fumaça e gases, não propagação e auto extinção do fogo - seção 2,5mm² - 450/750V de acordo com a norma NBR-13428</t>
  </si>
  <si>
    <t>16120.8.16.90U</t>
  </si>
  <si>
    <t>Cabo flexível isolado PVC 300/500V-70° tipo PP 5#16,0mm²</t>
  </si>
  <si>
    <t>16120.8.11.089U</t>
  </si>
  <si>
    <t>Cabo flexível isolado PVC 300/500V 70°, tipo PP, 3x2,5mm²</t>
  </si>
  <si>
    <t>16120.8.11.088U</t>
  </si>
  <si>
    <t>Emenda pré-isolada - 6,0mm²</t>
  </si>
  <si>
    <t>16110.8.5.12U</t>
  </si>
  <si>
    <t>Emenda pré-isolada - 2,5mm²</t>
  </si>
  <si>
    <t>16110.8.5.10U</t>
  </si>
  <si>
    <t>Terminal pré-isolado tipo pino - 6,0mm²</t>
  </si>
  <si>
    <t>16110.8.1.122U</t>
  </si>
  <si>
    <t>Terminal pré-isolado tipo pino - 2,5mm²</t>
  </si>
  <si>
    <t>16110.8.1.100U</t>
  </si>
  <si>
    <t>Interruptor, uma tecla bipolar paralela 10 A - 250 V</t>
  </si>
  <si>
    <t>16.121.000017.SER-U</t>
  </si>
  <si>
    <t>Cabo isolado em EPR não halogenado 35,00 mm² - 0,6/1 KV - 90°C - flexível</t>
  </si>
  <si>
    <t>16.119.000307.SER</t>
  </si>
  <si>
    <t>Cabo isolado em EPR não halogenado 16,00 mm² - 0,6/1 KV - 90°C - flexível</t>
  </si>
  <si>
    <t>16.119.000305.SER</t>
  </si>
  <si>
    <t>Eletroduto PVC rígido roscável inclusive conexões Ø 60 mm 2"</t>
  </si>
  <si>
    <t>16.111.001505.SER</t>
  </si>
  <si>
    <t>Eletroduto PVC rígido roscável inclusive conexões Ø 40 mm 1 1/4"</t>
  </si>
  <si>
    <t>16.111.001503.SER</t>
  </si>
  <si>
    <t>Eletroduto PVC rígido roscável inclusive conexões Ø 25 mm 3/4"</t>
  </si>
  <si>
    <t>16.111.001501.SER</t>
  </si>
  <si>
    <t>Braçadeira tipo "D" chapa galv.2" c/fixações</t>
  </si>
  <si>
    <t>15141.8.30.66U</t>
  </si>
  <si>
    <t>Braçadeira tipo "D" chapa galv.1 1/4" c/fixações</t>
  </si>
  <si>
    <t>15141.8.30.44U</t>
  </si>
  <si>
    <t>Braçadeira tipo "D" chapa galv.3/4" c/fixações</t>
  </si>
  <si>
    <t>15141.8.30.22U</t>
  </si>
  <si>
    <t>Terminal mecânico compressão em cobre p/cabo 16mm² - fornecimento e colocação (15.017.0265-0 EMOP)</t>
  </si>
  <si>
    <t>13106.8.1.06U</t>
  </si>
  <si>
    <t>Terminal mecânico compressão em cobre p/cabo 10mm² - fornecimento e colocação (15.017.0260-0 EMOP)</t>
  </si>
  <si>
    <t>13106.8.1.05U</t>
  </si>
  <si>
    <t>Plug 3P/N/T(5P)-63A, fabricado em material termoplástico, autoextinguível, c/grau de proteção IP67, prever montagem em cabo flexível, isolado PVC, 300/500V-70º, tipo PP, 5#16,0mm²</t>
  </si>
  <si>
    <t>13105.8.5.145U</t>
  </si>
  <si>
    <t>Tirante de aço 1/4" rosqueado, incl. conexões e fixações</t>
  </si>
  <si>
    <t>05060.8.11.0199U</t>
  </si>
  <si>
    <t>INSTALAÇÃO PROVISÓRIA - QUADROS PARCIAIS E DISTRIBUIÇÃO</t>
  </si>
  <si>
    <t>KG</t>
  </si>
  <si>
    <t>Arame galvanizado N.16 BWG</t>
  </si>
  <si>
    <t>172295U</t>
  </si>
  <si>
    <t>Cabo telefônico tipo ''CM'' CCI p/2 pares (Branco e Azul/Branco e Laranja) 0,5mm estanhado c/certificação ANATEL</t>
  </si>
  <si>
    <t>17199970U</t>
  </si>
  <si>
    <t>Saída horizontal eletrocalha/leito p/ eletroduto 3/4'' pré-galvanizado à quente 18MSG</t>
  </si>
  <si>
    <t>1717055U</t>
  </si>
  <si>
    <t>Fita perfurada 3/4'' (19mmx30m)</t>
  </si>
  <si>
    <t>05060.8.12.01U</t>
  </si>
  <si>
    <t>INSTALAÇÃO PROVISÓRIA - TELEFONIA</t>
  </si>
  <si>
    <t>Filtro c/cartucho p/tripla filtragem - completo</t>
  </si>
  <si>
    <t>2202509U</t>
  </si>
  <si>
    <t>Fixação p/tubulação D=1/2 a 4" tipo econômica - cj.completo</t>
  </si>
  <si>
    <t>15900.8.1.10U</t>
  </si>
  <si>
    <t>Torneira de lavagem ou jardim D= 1/2 ou 3/4''</t>
  </si>
  <si>
    <t>15410.8.27.2U</t>
  </si>
  <si>
    <t>Caixa sifonada de PVC c/tampa cega quadrada branca, 150x185x75mm</t>
  </si>
  <si>
    <t>15155.8.1.42U</t>
  </si>
  <si>
    <t>Registro de gaveta bruto Ø 25 mm - 1"</t>
  </si>
  <si>
    <t>13.119.000110.SER-U</t>
  </si>
  <si>
    <t>Registro de gaveta bruto Ø 20 mm - 3/4"</t>
  </si>
  <si>
    <t>13.119.000106.SER-U</t>
  </si>
  <si>
    <t>Joelho 90° PVC reforçado PBV Ø 40 mm</t>
  </si>
  <si>
    <t>13.102.000866.SER-U</t>
  </si>
  <si>
    <t>Tubo PVC PBV Ø 100 mm inclusive conexões</t>
  </si>
  <si>
    <t>13.102.0008031.SER-U</t>
  </si>
  <si>
    <t>Tubo PVC PBV Ø 75 mm inclusive conexões</t>
  </si>
  <si>
    <t>13.102.0008021.SER-U</t>
  </si>
  <si>
    <t>Tubo PVC PB Ø 40 mm inclusive conexões</t>
  </si>
  <si>
    <t>13.102.0008001.SER-U</t>
  </si>
  <si>
    <t>Joelho 90° soldável PVC com rosca metálica Ø 25 mm x 1/2"</t>
  </si>
  <si>
    <t>13.102.000052.SER-U</t>
  </si>
  <si>
    <t>Tubo PVC soldável inclusive conexões Ø 32 mm</t>
  </si>
  <si>
    <t>13.102.000012.SER</t>
  </si>
  <si>
    <t>Tubo PVC soldável inclusive conexões Ø 25 mm</t>
  </si>
  <si>
    <t>13.102.000011.SER</t>
  </si>
  <si>
    <t>INSTALAÇÃO PROVISÓRIA DE ÁGUA E ESGOTO</t>
  </si>
  <si>
    <t>Demolição de pavimentação intertravada, de forma manual, com reproveitamento (SINAPI-97635)</t>
  </si>
  <si>
    <t>02.102.0117.SER-U</t>
  </si>
  <si>
    <t>Remoção de tapume/chapa metálica e de madeira, de forma manual, sem aproveitamento - (97637 SINAPI)</t>
  </si>
  <si>
    <t>02825.8.12.93U</t>
  </si>
  <si>
    <t>Demolição de barracão de obras (08328-ORSE)</t>
  </si>
  <si>
    <t>02825.8.12.88U</t>
  </si>
  <si>
    <t>Demolição manual de alvenaria de blocos de concreto, incl. empilhamento dentro do canteiro de serviço (05.001.0025-0 EMOP)</t>
  </si>
  <si>
    <t>02220.8.8.250U</t>
  </si>
  <si>
    <t>Remoção de cobertura em telha de fibrocimento tipo calha ou metálica, exclus.madeiramento (05.001.0046-0 EMOP)</t>
  </si>
  <si>
    <t>02220.8.3.12U</t>
  </si>
  <si>
    <t>Demolição de revestimento cerâmico, de forma manual, sem reaproveitamento (97633-SINAPI)</t>
  </si>
  <si>
    <t>02220.8.15.99U</t>
  </si>
  <si>
    <t>Retirada de eletroduto/duto de qualquer tipo (aparente) diâmetro até 1''</t>
  </si>
  <si>
    <t>020630U</t>
  </si>
  <si>
    <t>Retirada de cabo telefônico de qualquer tipo até 20 pares</t>
  </si>
  <si>
    <t>020622U</t>
  </si>
  <si>
    <t>Retirada de fios e cabos em eletroduto/eletrocalha e cabo cobre nu seção de 16 até 35mm² inclusive presilhas, suportes e conexões</t>
  </si>
  <si>
    <t>02061699U</t>
  </si>
  <si>
    <t>Retirada cuidadosa de placa de forro removível</t>
  </si>
  <si>
    <t>020116U</t>
  </si>
  <si>
    <t>Retirada de caixas 4x2'', 4x4'', 15x15cm, octogonal - embutidas e aparentes</t>
  </si>
  <si>
    <t>020103U</t>
  </si>
  <si>
    <t>Retirada cuidadosa placas de granito (22409-SBC)</t>
  </si>
  <si>
    <t>02.102.000991.SER-U</t>
  </si>
  <si>
    <t>Demolição de peitoril de mármore ou granito (08337-ORSE)</t>
  </si>
  <si>
    <t>02.102.0000411.SER</t>
  </si>
  <si>
    <t>Demolição de pavimentação com pré-moldado de concreto espessura até 10 cm</t>
  </si>
  <si>
    <t>02.102.000017.SER</t>
  </si>
  <si>
    <t>Demolição de concreto com utilização de martelo rompedor pneumático</t>
  </si>
  <si>
    <t>02.102.000006.SER</t>
  </si>
  <si>
    <t>01730.8.1.10U</t>
  </si>
  <si>
    <t>Despesa c/serviços profissionais (despachante) e taxas p/licenças, legalizações junto a órgãos públicos</t>
  </si>
  <si>
    <t>0104211U</t>
  </si>
  <si>
    <t>DESPESAS DIVERSAS</t>
  </si>
  <si>
    <t>Projeto de "as built"</t>
  </si>
  <si>
    <t>01010.8.1.02U</t>
  </si>
  <si>
    <t>SERVIÇOS TÉCNICOS</t>
  </si>
  <si>
    <t>ADMINISTRAÇÃO - máquinas e ferramentas</t>
  </si>
  <si>
    <t>01010.8.3.05U</t>
  </si>
  <si>
    <t>ADMINISTRAÇÃO - equipamentos de proteção individual</t>
  </si>
  <si>
    <t>01010.8.3.04U</t>
  </si>
  <si>
    <t>ADMINISTRAÇÃO - transportes, refeições e prêmio assiduidade</t>
  </si>
  <si>
    <t>01010.8.3.02U</t>
  </si>
  <si>
    <t>01010.8.3.01U</t>
  </si>
  <si>
    <t>SERVIÇOS EXECUTADOS  - DIURNO</t>
  </si>
  <si>
    <t>TOTAL (R$)</t>
  </si>
  <si>
    <t>PREÇO UNITÁRIO</t>
  </si>
  <si>
    <t>FILTRO</t>
  </si>
  <si>
    <t>SEM DESCONTO</t>
  </si>
  <si>
    <t>COM DESCONTO</t>
  </si>
  <si>
    <t>VALOR A REALIZAR</t>
  </si>
  <si>
    <t>QUANTIDADE A REALIZAR</t>
  </si>
  <si>
    <t>VALOR ACUMULADO</t>
  </si>
  <si>
    <t>QUANTIDADE ACUMULADA</t>
  </si>
  <si>
    <t>VALOR MEDIDO</t>
  </si>
  <si>
    <t>QUANTIDADE</t>
  </si>
  <si>
    <t>COM DESCONTO              
(APLICADO NO VALOR TOTAL)</t>
  </si>
  <si>
    <t>ACRÉSCIMO II
REDUÇÃO II</t>
  </si>
  <si>
    <t>ACRÉSCIMO I
REDUÇÃO I</t>
  </si>
  <si>
    <t>PLANILHA CONTRATUAL</t>
  </si>
  <si>
    <t>UNID.</t>
  </si>
  <si>
    <t>ACUMULADO ATÉ 12ª MEDIÇÃO</t>
  </si>
  <si>
    <t>PERÍODO: 21/09/2021 a 20/10/2021</t>
  </si>
  <si>
    <t>PERÍODO:  22/08/2021 a 20/09/2021</t>
  </si>
  <si>
    <t>PERÍODO:23/07/2021 a 21/08/2021</t>
  </si>
  <si>
    <t>PERÍODO: 23/06/2021 A 22/07/2021</t>
  </si>
  <si>
    <t>PERÍODO: 24/05/2021 a 22/06/2021</t>
  </si>
  <si>
    <t>PERÍODO: 24/04/2021 a 23/05/2021</t>
  </si>
  <si>
    <t>PERÍODO: 25/03/2021 a 23/04/2021</t>
  </si>
  <si>
    <t>PERÍODO: 23/02/2021 a 24/03/2021</t>
  </si>
  <si>
    <t>PERÍODO: 24/01/2021 a 22/02/2021</t>
  </si>
  <si>
    <t>PERÍODO: 25/12/2020 a 23/01/2021</t>
  </si>
  <si>
    <t>PERÍODO: 25/11/2020 A 24/12/2020</t>
  </si>
  <si>
    <t>PERÍODO: 26/10/2020 A 24/11/2020</t>
  </si>
  <si>
    <t>VALOR ORÇADO DO CONTRATO</t>
  </si>
  <si>
    <t>QUANTIDADE FINAL</t>
  </si>
  <si>
    <t>DESCRIÇÃO DO SERVIÇO</t>
  </si>
  <si>
    <t>CÓDIGO DO SERVIÇO</t>
  </si>
  <si>
    <t>SERVIÇOS EXECUTADOS EM QUANTITATIVO (SERV. PLANILHADOS E NÃO PLANILHADOS)</t>
  </si>
  <si>
    <t xml:space="preserve">VARIAÇÃO CONTRATUAL: </t>
  </si>
  <si>
    <t>CONTRATADA: STOP FIRE CONSTRUÇÕES E INSTALAÇÕES EIRELI</t>
  </si>
  <si>
    <t>ASSISTENTE(S) DO FISCAL: ARQ. FLAVIA DONOLA DEMARTINI (Infotec - CAU/RJ 52621-5)  E ENG. ELETRICISTA NILSON SARAIVA VAZ JÚNIOR (Infotec -  CREA/RJ 55125)</t>
  </si>
  <si>
    <t>FISCAL SUBSTITUTO: JORGE GASPAR (Analista Judiciário - Matrícula: 01/20817)</t>
  </si>
  <si>
    <t>FISCAL: SÉRGIO BRANDÃO DA SILVA (Técnico Judiciário - Matrícula: 01/28033)</t>
  </si>
  <si>
    <r>
      <t xml:space="preserve">CONTRATO 003/0395/2020: R$ 1.823.811,54 + 1º TERMO 003/0373/2021: </t>
    </r>
    <r>
      <rPr>
        <b/>
        <sz val="11"/>
        <color rgb="FFFF0000"/>
        <rFont val="Calibri"/>
        <family val="2"/>
        <scheme val="minor"/>
      </rPr>
      <t xml:space="preserve">REDUÇÃO R$ 99.916,94 </t>
    </r>
    <r>
      <rPr>
        <b/>
        <sz val="11"/>
        <color theme="1"/>
        <rFont val="Calibri"/>
        <family val="2"/>
        <scheme val="minor"/>
      </rPr>
      <t>+ 2º TERMO 003/0577/2021:</t>
    </r>
    <r>
      <rPr>
        <b/>
        <sz val="11"/>
        <color rgb="FFFF0000"/>
        <rFont val="Calibri"/>
        <family val="2"/>
        <scheme val="minor"/>
      </rPr>
      <t xml:space="preserve"> REDUÇÃO  R$110.437,27 </t>
    </r>
    <r>
      <rPr>
        <b/>
        <sz val="11"/>
        <rFont val="Calibri"/>
        <family val="2"/>
        <scheme val="minor"/>
      </rPr>
      <t>= R$ 1.613.457,33</t>
    </r>
  </si>
  <si>
    <t>OBRA: REFORMA PARA MODERNIZAÇÃO DO SISTEMA DE PROTEÇÃO CONTRA DESCARGAS ATMOSFÉRICAS DO FÓRUM CENTRAL - COMARCA DA CAPITAL, NAS LÂMINAS I, II E CENTRAL</t>
  </si>
  <si>
    <t>PLANILHA DE MEDIÇÃO DOS SERVIÇOS EXECUTADOS</t>
  </si>
  <si>
    <t>DATA DA ELABORAÇÃO DA PLANILHA:</t>
  </si>
  <si>
    <t>DATA DE CONCLUSÃO DO CONTRATO: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</si>
</sst>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8" formatCode="&quot;R$&quot;\ #,##0.00;[Red]\-&quot;R$&quot;\ #,##0.00"/>
    <numFmt numFmtId="164" formatCode="#,##0.00;[Red]#,##0.00"/>
    <numFmt numFmtId="165" formatCode="_(* #,##0.00_);_(* \(#,##0.00\);_(* &quot;-&quot;??_);_(@_)"/>
    <numFmt numFmtId="166" formatCode="&quot;R$ &quot;#,##0.00"/>
    <numFmt numFmtId="167" formatCode="&quot;R$&quot;\ #,##0.00"/>
    <numFmt numFmtId="168" formatCode="#,##0.00_ ;[Red]\-#,##0.00\ "/>
    <numFmt numFmtId="169" formatCode="0.00_ ;[Red]\-0.00\ "/>
    <numFmt numFmtId="170" formatCode="#,##0.0000000"/>
    <numFmt numFmtId="171" formatCode="0.00000000_ ;[Red]\-0.00000000\ "/>
    <numFmt numFmtId="172" formatCode="#,##0.00000000"/>
    <numFmt numFmtId="173" formatCode="#,##0.00000000;[Red]#,##0.00000000"/>
    <numFmt numFmtId="174" formatCode="#,##0.000"/>
    <numFmt numFmtId="175" formatCode="#,##0.0000"/>
    <numFmt numFmtId="176" formatCode="0.0000"/>
    <numFmt numFmtId="177" formatCode="0.000"/>
    <numFmt numFmtId="178" formatCode="#,##0.000000"/>
    <numFmt numFmtId="179" formatCode="#,##0.0000_ ;[Red]\-#,##0.0000\ "/>
    <numFmt numFmtId="180" formatCode="#,##0.00000000_ ;[Red]\-#,##0.00000000\ "/>
    <numFmt numFmtId="181" formatCode="0.00_);[Red]\(0.00\)"/>
    <numFmt numFmtId="182" formatCode="0.00;[Red]0.00"/>
    <numFmt numFmtId="183" formatCode="0.0000000000%"/>
    <numFmt numFmtId="184" formatCode="0.0000000000000%"/>
  </numFmts>
  <fonts count="22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gray0625"/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</cellStyleXfs>
  <cellXfs count="24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5" fillId="0" borderId="2" xfId="1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6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8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5" fontId="8" fillId="0" borderId="8" xfId="1" applyFont="1" applyFill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5" fontId="8" fillId="0" borderId="8" xfId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vertical="center" wrapText="1"/>
    </xf>
    <xf numFmtId="165" fontId="8" fillId="0" borderId="7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horizontal="center" vertical="center" wrapText="1"/>
    </xf>
    <xf numFmtId="164" fontId="5" fillId="0" borderId="17" xfId="1" applyNumberFormat="1" applyFont="1" applyFill="1" applyBorder="1" applyAlignment="1">
      <alignment horizontal="center" vertical="center"/>
    </xf>
    <xf numFmtId="8" fontId="8" fillId="0" borderId="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8" fontId="5" fillId="0" borderId="19" xfId="1" applyNumberFormat="1" applyFont="1" applyFill="1" applyBorder="1" applyAlignment="1">
      <alignment horizontal="center" vertical="center"/>
    </xf>
    <xf numFmtId="168" fontId="5" fillId="0" borderId="2" xfId="1" applyNumberFormat="1" applyFont="1" applyFill="1" applyBorder="1" applyAlignment="1">
      <alignment horizontal="center" vertical="center"/>
    </xf>
    <xf numFmtId="169" fontId="5" fillId="0" borderId="20" xfId="1" applyNumberFormat="1" applyFont="1" applyFill="1" applyBorder="1" applyAlignment="1">
      <alignment horizontal="center" vertical="center"/>
    </xf>
    <xf numFmtId="164" fontId="5" fillId="0" borderId="20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17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4" fontId="5" fillId="0" borderId="17" xfId="3" applyNumberFormat="1" applyFont="1" applyBorder="1" applyAlignment="1">
      <alignment horizontal="center" vertical="center"/>
    </xf>
    <xf numFmtId="4" fontId="5" fillId="0" borderId="2" xfId="3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71" fontId="5" fillId="0" borderId="20" xfId="1" applyNumberFormat="1" applyFont="1" applyFill="1" applyBorder="1" applyAlignment="1">
      <alignment horizontal="center" vertical="center"/>
    </xf>
    <xf numFmtId="172" fontId="5" fillId="0" borderId="2" xfId="1" applyNumberFormat="1" applyFont="1" applyFill="1" applyBorder="1" applyAlignment="1">
      <alignment horizontal="center" vertical="center"/>
    </xf>
    <xf numFmtId="172" fontId="5" fillId="0" borderId="2" xfId="0" applyNumberFormat="1" applyFont="1" applyBorder="1" applyAlignment="1">
      <alignment horizontal="center" vertical="center"/>
    </xf>
    <xf numFmtId="169" fontId="5" fillId="0" borderId="19" xfId="1" applyNumberFormat="1" applyFont="1" applyFill="1" applyBorder="1" applyAlignment="1">
      <alignment horizontal="center" vertical="center"/>
    </xf>
    <xf numFmtId="169" fontId="5" fillId="0" borderId="2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 wrapText="1"/>
    </xf>
    <xf numFmtId="173" fontId="5" fillId="0" borderId="17" xfId="1" applyNumberFormat="1" applyFont="1" applyFill="1" applyBorder="1" applyAlignment="1">
      <alignment horizontal="center" vertical="center"/>
    </xf>
    <xf numFmtId="168" fontId="14" fillId="0" borderId="19" xfId="1" applyNumberFormat="1" applyFont="1" applyFill="1" applyBorder="1" applyAlignment="1">
      <alignment horizontal="right" vertical="center"/>
    </xf>
    <xf numFmtId="168" fontId="14" fillId="0" borderId="2" xfId="1" applyNumberFormat="1" applyFont="1" applyFill="1" applyBorder="1" applyAlignment="1">
      <alignment horizontal="center" vertical="center"/>
    </xf>
    <xf numFmtId="168" fontId="5" fillId="0" borderId="20" xfId="1" applyNumberFormat="1" applyFont="1" applyFill="1" applyBorder="1" applyAlignment="1">
      <alignment horizontal="center" vertical="center"/>
    </xf>
    <xf numFmtId="4" fontId="3" fillId="0" borderId="0" xfId="4" applyNumberFormat="1" applyFont="1" applyAlignment="1">
      <alignment horizontal="center" vertical="center" wrapText="1"/>
    </xf>
    <xf numFmtId="172" fontId="14" fillId="0" borderId="2" xfId="0" applyNumberFormat="1" applyFont="1" applyBorder="1" applyAlignment="1">
      <alignment horizontal="center" vertical="center"/>
    </xf>
    <xf numFmtId="40" fontId="3" fillId="0" borderId="17" xfId="0" applyNumberFormat="1" applyFont="1" applyBorder="1" applyAlignment="1">
      <alignment horizontal="center" vertical="center" wrapText="1"/>
    </xf>
    <xf numFmtId="40" fontId="3" fillId="0" borderId="0" xfId="0" applyNumberFormat="1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/>
    </xf>
    <xf numFmtId="174" fontId="5" fillId="0" borderId="2" xfId="0" applyNumberFormat="1" applyFont="1" applyBorder="1" applyAlignment="1">
      <alignment horizontal="center" vertical="center"/>
    </xf>
    <xf numFmtId="175" fontId="5" fillId="0" borderId="2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8" fontId="14" fillId="5" borderId="19" xfId="1" applyNumberFormat="1" applyFont="1" applyFill="1" applyBorder="1" applyAlignment="1">
      <alignment horizontal="right" vertical="center"/>
    </xf>
    <xf numFmtId="168" fontId="5" fillId="5" borderId="2" xfId="1" applyNumberFormat="1" applyFont="1" applyFill="1" applyBorder="1" applyAlignment="1">
      <alignment horizontal="center" vertical="center"/>
    </xf>
    <xf numFmtId="168" fontId="5" fillId="5" borderId="20" xfId="1" applyNumberFormat="1" applyFont="1" applyFill="1" applyBorder="1" applyAlignment="1">
      <alignment horizontal="center" vertical="center"/>
    </xf>
    <xf numFmtId="164" fontId="5" fillId="5" borderId="2" xfId="1" applyNumberFormat="1" applyFont="1" applyFill="1" applyBorder="1" applyAlignment="1">
      <alignment horizontal="center" vertical="center"/>
    </xf>
    <xf numFmtId="164" fontId="5" fillId="5" borderId="0" xfId="1" applyNumberFormat="1" applyFont="1" applyFill="1" applyBorder="1" applyAlignment="1">
      <alignment horizontal="center" vertical="center"/>
    </xf>
    <xf numFmtId="4" fontId="5" fillId="5" borderId="2" xfId="1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0" fontId="5" fillId="5" borderId="17" xfId="3" applyFont="1" applyFill="1" applyBorder="1" applyAlignment="1">
      <alignment horizontal="center" vertical="center"/>
    </xf>
    <xf numFmtId="4" fontId="5" fillId="5" borderId="17" xfId="3" applyNumberFormat="1" applyFont="1" applyFill="1" applyBorder="1" applyAlignment="1">
      <alignment horizontal="center" vertical="center"/>
    </xf>
    <xf numFmtId="40" fontId="3" fillId="5" borderId="2" xfId="0" applyNumberFormat="1" applyFont="1" applyFill="1" applyBorder="1" applyAlignment="1">
      <alignment horizontal="center" vertical="center" wrapText="1"/>
    </xf>
    <xf numFmtId="4" fontId="3" fillId="5" borderId="0" xfId="4" applyNumberFormat="1" applyFont="1" applyFill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76" fontId="16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2" fontId="3" fillId="0" borderId="2" xfId="0" applyNumberFormat="1" applyFont="1" applyBorder="1" applyAlignment="1">
      <alignment horizontal="center" vertical="center" wrapText="1"/>
    </xf>
    <xf numFmtId="2" fontId="3" fillId="0" borderId="2" xfId="3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75" fontId="5" fillId="0" borderId="2" xfId="1" applyNumberFormat="1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 wrapText="1"/>
    </xf>
    <xf numFmtId="180" fontId="5" fillId="0" borderId="20" xfId="1" applyNumberFormat="1" applyFont="1" applyFill="1" applyBorder="1" applyAlignment="1">
      <alignment horizontal="center" vertical="center"/>
    </xf>
    <xf numFmtId="2" fontId="3" fillId="0" borderId="2" xfId="4" applyNumberFormat="1" applyFont="1" applyBorder="1" applyAlignment="1">
      <alignment horizontal="center" vertical="center" wrapText="1"/>
    </xf>
    <xf numFmtId="169" fontId="5" fillId="0" borderId="19" xfId="1" applyNumberFormat="1" applyFont="1" applyFill="1" applyBorder="1" applyAlignment="1">
      <alignment horizontal="right" vertical="center"/>
    </xf>
    <xf numFmtId="40" fontId="3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5" fillId="0" borderId="23" xfId="3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164" fontId="9" fillId="6" borderId="17" xfId="0" applyNumberFormat="1" applyFont="1" applyFill="1" applyBorder="1" applyAlignment="1">
      <alignment vertical="center" wrapText="1"/>
    </xf>
    <xf numFmtId="164" fontId="14" fillId="0" borderId="24" xfId="1" applyNumberFormat="1" applyFont="1" applyFill="1" applyBorder="1" applyAlignment="1">
      <alignment horizontal="center" vertical="center"/>
    </xf>
    <xf numFmtId="165" fontId="14" fillId="0" borderId="24" xfId="1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 wrapText="1"/>
    </xf>
    <xf numFmtId="181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40" fontId="19" fillId="0" borderId="8" xfId="0" applyNumberFormat="1" applyFont="1" applyBorder="1" applyAlignment="1">
      <alignment horizontal="center" vertical="center"/>
    </xf>
    <xf numFmtId="40" fontId="19" fillId="0" borderId="8" xfId="0" applyNumberFormat="1" applyFont="1" applyBorder="1" applyAlignment="1">
      <alignment horizontal="center" vertical="center" wrapText="1"/>
    </xf>
    <xf numFmtId="182" fontId="9" fillId="0" borderId="0" xfId="0" applyNumberFormat="1" applyFont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6" fillId="0" borderId="16" xfId="0" applyFont="1" applyBorder="1" applyAlignment="1">
      <alignment vertical="center"/>
    </xf>
    <xf numFmtId="0" fontId="19" fillId="0" borderId="16" xfId="0" applyFont="1" applyBorder="1"/>
    <xf numFmtId="182" fontId="9" fillId="0" borderId="0" xfId="0" applyNumberFormat="1" applyFont="1" applyAlignment="1">
      <alignment horizontal="center" vertical="center" wrapText="1"/>
    </xf>
    <xf numFmtId="184" fontId="1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19" fillId="0" borderId="16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9" fillId="0" borderId="16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right" vertical="center"/>
    </xf>
    <xf numFmtId="183" fontId="6" fillId="0" borderId="16" xfId="0" applyNumberFormat="1" applyFont="1" applyBorder="1" applyAlignment="1">
      <alignment horizontal="center" vertical="center"/>
    </xf>
    <xf numFmtId="183" fontId="6" fillId="0" borderId="6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0" fontId="19" fillId="0" borderId="7" xfId="0" applyNumberFormat="1" applyFont="1" applyBorder="1" applyAlignment="1">
      <alignment horizontal="center" vertical="center" wrapText="1"/>
    </xf>
    <xf numFmtId="40" fontId="19" fillId="0" borderId="16" xfId="0" applyNumberFormat="1" applyFont="1" applyBorder="1" applyAlignment="1">
      <alignment horizontal="center" vertical="center" wrapText="1"/>
    </xf>
    <xf numFmtId="40" fontId="19" fillId="0" borderId="6" xfId="0" applyNumberFormat="1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0" fontId="19" fillId="0" borderId="12" xfId="0" applyNumberFormat="1" applyFont="1" applyBorder="1" applyAlignment="1">
      <alignment horizontal="center" vertical="center" wrapText="1"/>
    </xf>
    <xf numFmtId="40" fontId="19" fillId="0" borderId="13" xfId="0" applyNumberFormat="1" applyFont="1" applyBorder="1" applyAlignment="1">
      <alignment horizontal="center" vertical="center" wrapText="1"/>
    </xf>
    <xf numFmtId="40" fontId="19" fillId="0" borderId="11" xfId="0" applyNumberFormat="1" applyFont="1" applyBorder="1" applyAlignment="1">
      <alignment horizontal="center" vertical="center" wrapText="1"/>
    </xf>
    <xf numFmtId="40" fontId="19" fillId="0" borderId="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12" fillId="0" borderId="18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165" fontId="8" fillId="0" borderId="18" xfId="1" applyFont="1" applyFill="1" applyBorder="1" applyAlignment="1">
      <alignment horizontal="center" vertical="center" wrapText="1"/>
    </xf>
    <xf numFmtId="165" fontId="8" fillId="0" borderId="15" xfId="1" applyFont="1" applyFill="1" applyBorder="1" applyAlignment="1">
      <alignment horizontal="center" vertical="center" wrapText="1"/>
    </xf>
    <xf numFmtId="164" fontId="17" fillId="6" borderId="23" xfId="0" applyNumberFormat="1" applyFont="1" applyFill="1" applyBorder="1" applyAlignment="1">
      <alignment horizontal="center" vertical="center" wrapText="1"/>
    </xf>
    <xf numFmtId="164" fontId="17" fillId="6" borderId="2" xfId="0" applyNumberFormat="1" applyFont="1" applyFill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5" fontId="8" fillId="0" borderId="8" xfId="1" applyFont="1" applyFill="1" applyBorder="1" applyAlignment="1">
      <alignment horizontal="center" vertical="center" wrapText="1"/>
    </xf>
    <xf numFmtId="164" fontId="8" fillId="0" borderId="18" xfId="1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6" fontId="8" fillId="4" borderId="8" xfId="0" applyNumberFormat="1" applyFont="1" applyFill="1" applyBorder="1" applyAlignment="1">
      <alignment horizontal="center" vertical="center" wrapText="1"/>
    </xf>
    <xf numFmtId="166" fontId="8" fillId="4" borderId="7" xfId="0" applyNumberFormat="1" applyFont="1" applyFill="1" applyBorder="1" applyAlignment="1">
      <alignment horizontal="center" vertical="center" wrapText="1"/>
    </xf>
    <xf numFmtId="166" fontId="8" fillId="4" borderId="6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167" fontId="8" fillId="4" borderId="7" xfId="0" applyNumberFormat="1" applyFont="1" applyFill="1" applyBorder="1" applyAlignment="1">
      <alignment horizontal="center" vertical="center" wrapText="1"/>
    </xf>
    <xf numFmtId="167" fontId="8" fillId="4" borderId="6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4" xfId="4" xr:uid="{F26C4667-2140-4E39-93E0-0F18BF4B50F6}"/>
    <cellStyle name="Normal 5" xfId="2" xr:uid="{D2A6CBE2-235D-471B-B4A3-0204220AC0AA}"/>
    <cellStyle name="Normal_ORÇAMENTO SINTÉTICO LÂMINA CENTRAL" xfId="3" xr:uid="{7A3FEB18-0889-4009-B39A-58AAC30418B4}"/>
    <cellStyle name="Vírgula" xfId="1" builtinId="3"/>
  </cellStyles>
  <dxfs count="1657"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0B98-8927-474F-92E9-529975C9F500}">
  <dimension ref="A1:BT366"/>
  <sheetViews>
    <sheetView showGridLines="0" showZeros="0" tabSelected="1" view="pageBreakPreview" topLeftCell="B1" zoomScale="80" zoomScaleNormal="100" zoomScaleSheetLayoutView="80" workbookViewId="0">
      <selection activeCell="C7" sqref="C7:M7"/>
    </sheetView>
  </sheetViews>
  <sheetFormatPr defaultColWidth="9.140625" defaultRowHeight="12.75" x14ac:dyDescent="0.2"/>
  <cols>
    <col min="1" max="1" width="8.42578125" style="1" hidden="1" customWidth="1"/>
    <col min="2" max="2" width="4.42578125" style="1" customWidth="1"/>
    <col min="3" max="3" width="17.85546875" style="2" customWidth="1"/>
    <col min="4" max="4" width="43.7109375" style="1" customWidth="1"/>
    <col min="5" max="5" width="12.28515625" style="2" customWidth="1"/>
    <col min="6" max="8" width="20.140625" style="1" customWidth="1"/>
    <col min="9" max="9" width="21.140625" style="5" customWidth="1"/>
    <col min="10" max="10" width="20.5703125" style="5" customWidth="1"/>
    <col min="11" max="11" width="20.42578125" style="5" customWidth="1"/>
    <col min="12" max="12" width="18.7109375" style="5" customWidth="1"/>
    <col min="13" max="13" width="17.7109375" style="5" customWidth="1"/>
    <col min="14" max="25" width="15.7109375" style="5" hidden="1" customWidth="1"/>
    <col min="26" max="26" width="21.140625" style="5" hidden="1" customWidth="1"/>
    <col min="27" max="31" width="15.7109375" style="5" hidden="1" customWidth="1"/>
    <col min="32" max="32" width="18.85546875" style="5" hidden="1" customWidth="1"/>
    <col min="33" max="37" width="15.7109375" style="5" hidden="1" customWidth="1"/>
    <col min="38" max="38" width="20.85546875" style="5" hidden="1" customWidth="1"/>
    <col min="39" max="39" width="17.85546875" style="5" hidden="1" customWidth="1"/>
    <col min="40" max="40" width="17.42578125" style="5" hidden="1" customWidth="1"/>
    <col min="41" max="41" width="25.85546875" style="5" hidden="1" customWidth="1"/>
    <col min="42" max="42" width="20.140625" style="5" hidden="1" customWidth="1"/>
    <col min="43" max="43" width="16" style="5" hidden="1" customWidth="1"/>
    <col min="44" max="44" width="18.42578125" style="5" hidden="1" customWidth="1"/>
    <col min="45" max="46" width="16.28515625" style="5" hidden="1" customWidth="1"/>
    <col min="47" max="47" width="19.5703125" style="5" hidden="1" customWidth="1"/>
    <col min="48" max="49" width="16.28515625" style="5" hidden="1" customWidth="1"/>
    <col min="50" max="50" width="21.85546875" style="4" customWidth="1"/>
    <col min="51" max="51" width="17.140625" style="4" customWidth="1"/>
    <col min="52" max="52" width="20.7109375" style="4" customWidth="1"/>
    <col min="53" max="53" width="21" style="4" customWidth="1"/>
    <col min="54" max="54" width="19.85546875" style="4" customWidth="1"/>
    <col min="55" max="55" width="16.42578125" style="3" customWidth="1"/>
    <col min="56" max="56" width="5" customWidth="1"/>
    <col min="57" max="57" width="15.85546875" style="3" hidden="1" customWidth="1"/>
    <col min="58" max="58" width="14.42578125" style="1" hidden="1" customWidth="1"/>
    <col min="59" max="60" width="9.140625" style="1" customWidth="1"/>
    <col min="61" max="61" width="11.85546875" style="1" customWidth="1"/>
    <col min="62" max="16384" width="9.140625" style="1"/>
  </cols>
  <sheetData>
    <row r="1" spans="1:65" ht="13.5" thickBot="1" x14ac:dyDescent="0.25"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65" s="21" customFormat="1" ht="24.95" customHeight="1" thickBot="1" x14ac:dyDescent="0.25">
      <c r="C2" s="154" t="s">
        <v>594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6"/>
      <c r="BD2"/>
      <c r="BE2"/>
      <c r="BF2"/>
      <c r="BG2"/>
      <c r="BH2"/>
      <c r="BI2"/>
      <c r="BJ2"/>
      <c r="BK2"/>
      <c r="BL2" s="148"/>
      <c r="BM2" s="148"/>
    </row>
    <row r="3" spans="1:65" s="21" customFormat="1" ht="60" customHeight="1" thickBot="1" x14ac:dyDescent="0.25">
      <c r="C3" s="157" t="s">
        <v>593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58" t="s">
        <v>592</v>
      </c>
      <c r="AY3" s="158"/>
      <c r="AZ3" s="158"/>
      <c r="BA3" s="158"/>
      <c r="BB3" s="158"/>
      <c r="BC3" s="159"/>
      <c r="BD3"/>
      <c r="BE3" s="128"/>
      <c r="BF3" s="128"/>
      <c r="BG3" s="128"/>
      <c r="BH3" s="128"/>
      <c r="BI3" s="128"/>
      <c r="BJ3" s="128"/>
      <c r="BK3" s="128"/>
      <c r="BL3" s="148"/>
      <c r="BM3" s="148"/>
    </row>
    <row r="4" spans="1:65" s="21" customFormat="1" ht="24.95" customHeight="1" thickBot="1" x14ac:dyDescent="0.25">
      <c r="C4" s="160" t="s">
        <v>591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 t="s">
        <v>596</v>
      </c>
      <c r="AY4" s="147"/>
      <c r="AZ4" s="152">
        <v>44549</v>
      </c>
      <c r="BA4" s="147"/>
      <c r="BB4" s="147"/>
      <c r="BC4" s="146"/>
      <c r="BD4"/>
      <c r="BE4" s="135"/>
      <c r="BF4" s="135"/>
      <c r="BG4" s="135"/>
      <c r="BH4" s="135"/>
      <c r="BI4" s="135"/>
      <c r="BJ4" s="135"/>
      <c r="BK4" s="134"/>
      <c r="BL4" s="133"/>
      <c r="BM4" s="133"/>
    </row>
    <row r="5" spans="1:65" s="21" customFormat="1" ht="24.95" customHeight="1" thickBot="1" x14ac:dyDescent="0.25">
      <c r="C5" s="145" t="s">
        <v>590</v>
      </c>
      <c r="D5" s="144"/>
      <c r="E5" s="138"/>
      <c r="F5" s="138"/>
      <c r="G5" s="139"/>
      <c r="H5" s="139"/>
      <c r="I5" s="138"/>
      <c r="J5" s="138"/>
      <c r="K5" s="138"/>
      <c r="L5" s="138"/>
      <c r="M5" s="138"/>
      <c r="N5" s="143"/>
      <c r="O5" s="143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 t="s">
        <v>595</v>
      </c>
      <c r="AY5" s="142"/>
      <c r="AZ5" s="153">
        <v>44512</v>
      </c>
      <c r="BA5" s="142"/>
      <c r="BB5" s="142"/>
      <c r="BC5" s="141"/>
      <c r="BD5"/>
      <c r="BE5" s="135"/>
      <c r="BF5" s="135"/>
      <c r="BG5" s="135"/>
      <c r="BH5" s="135"/>
      <c r="BI5" s="135"/>
      <c r="BJ5" s="135"/>
      <c r="BK5" s="134"/>
      <c r="BL5" s="133"/>
      <c r="BM5" s="133"/>
    </row>
    <row r="6" spans="1:65" s="21" customFormat="1" ht="24.95" customHeight="1" thickBot="1" x14ac:dyDescent="0.25">
      <c r="C6" s="140" t="s">
        <v>589</v>
      </c>
      <c r="D6" s="138"/>
      <c r="E6" s="138"/>
      <c r="F6" s="138"/>
      <c r="G6" s="139"/>
      <c r="H6" s="139"/>
      <c r="I6" s="138"/>
      <c r="J6" s="138"/>
      <c r="K6" s="138"/>
      <c r="L6" s="138"/>
      <c r="M6" s="137"/>
      <c r="N6" s="137"/>
      <c r="O6" s="137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6"/>
      <c r="BD6"/>
      <c r="BE6" s="135"/>
      <c r="BF6" s="135"/>
      <c r="BG6" s="135"/>
      <c r="BH6" s="135"/>
      <c r="BI6" s="135"/>
      <c r="BJ6" s="135"/>
      <c r="BK6" s="134"/>
      <c r="BL6" s="133"/>
      <c r="BM6" s="133"/>
    </row>
    <row r="7" spans="1:65" s="21" customFormat="1" ht="24.95" customHeight="1" thickBot="1" x14ac:dyDescent="0.3">
      <c r="C7" s="160" t="s">
        <v>588</v>
      </c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1"/>
      <c r="AY7" s="162" t="s">
        <v>587</v>
      </c>
      <c r="AZ7" s="162"/>
      <c r="BA7" s="162"/>
      <c r="BB7" s="163">
        <v>0.29512223576800001</v>
      </c>
      <c r="BC7" s="164"/>
      <c r="BD7"/>
      <c r="BE7" s="130"/>
      <c r="BF7" s="130"/>
      <c r="BG7" s="130"/>
      <c r="BH7" s="130"/>
      <c r="BI7" s="130"/>
      <c r="BJ7" s="129"/>
      <c r="BK7" s="129"/>
      <c r="BL7" s="127"/>
      <c r="BM7" s="127"/>
    </row>
    <row r="8" spans="1:65" s="21" customFormat="1" ht="24.95" customHeight="1" thickBot="1" x14ac:dyDescent="0.25">
      <c r="C8" s="165" t="s">
        <v>586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7"/>
      <c r="BD8"/>
      <c r="BE8" s="128"/>
      <c r="BF8" s="128"/>
      <c r="BG8" s="128"/>
      <c r="BH8" s="128"/>
      <c r="BI8" s="128"/>
      <c r="BJ8" s="128"/>
      <c r="BK8" s="128"/>
      <c r="BL8" s="127"/>
      <c r="BM8" s="127"/>
    </row>
    <row r="9" spans="1:65" s="21" customFormat="1" ht="33.75" customHeight="1" thickBot="1" x14ac:dyDescent="0.25">
      <c r="C9" s="168" t="s">
        <v>585</v>
      </c>
      <c r="D9" s="168" t="s">
        <v>584</v>
      </c>
      <c r="E9" s="174" t="s">
        <v>563</v>
      </c>
      <c r="F9" s="175"/>
      <c r="G9" s="175"/>
      <c r="H9" s="176"/>
      <c r="I9" s="171" t="s">
        <v>583</v>
      </c>
      <c r="J9" s="174" t="s">
        <v>582</v>
      </c>
      <c r="K9" s="175"/>
      <c r="L9" s="175"/>
      <c r="M9" s="176"/>
      <c r="N9" s="177" t="s">
        <v>581</v>
      </c>
      <c r="O9" s="177"/>
      <c r="P9" s="177"/>
      <c r="Q9" s="177" t="s">
        <v>580</v>
      </c>
      <c r="R9" s="177"/>
      <c r="S9" s="177"/>
      <c r="T9" s="177" t="s">
        <v>579</v>
      </c>
      <c r="U9" s="177"/>
      <c r="V9" s="177"/>
      <c r="W9" s="177" t="s">
        <v>578</v>
      </c>
      <c r="X9" s="177"/>
      <c r="Y9" s="177"/>
      <c r="Z9" s="177" t="s">
        <v>577</v>
      </c>
      <c r="AA9" s="177"/>
      <c r="AB9" s="177"/>
      <c r="AC9" s="177" t="s">
        <v>576</v>
      </c>
      <c r="AD9" s="177"/>
      <c r="AE9" s="177"/>
      <c r="AF9" s="177" t="s">
        <v>575</v>
      </c>
      <c r="AG9" s="177"/>
      <c r="AH9" s="177"/>
      <c r="AI9" s="177" t="s">
        <v>574</v>
      </c>
      <c r="AJ9" s="177"/>
      <c r="AK9" s="177"/>
      <c r="AL9" s="177" t="s">
        <v>573</v>
      </c>
      <c r="AM9" s="177"/>
      <c r="AN9" s="177"/>
      <c r="AO9" s="177" t="s">
        <v>572</v>
      </c>
      <c r="AP9" s="177"/>
      <c r="AQ9" s="177"/>
      <c r="AR9" s="177" t="s">
        <v>571</v>
      </c>
      <c r="AS9" s="177"/>
      <c r="AT9" s="177"/>
      <c r="AU9" s="177" t="s">
        <v>570</v>
      </c>
      <c r="AV9" s="177"/>
      <c r="AW9" s="177"/>
      <c r="AX9" s="177" t="s">
        <v>569</v>
      </c>
      <c r="AY9" s="177"/>
      <c r="AZ9" s="177"/>
      <c r="BA9" s="177"/>
      <c r="BB9" s="177"/>
      <c r="BC9" s="177"/>
      <c r="BD9"/>
      <c r="BE9" s="127"/>
    </row>
    <row r="10" spans="1:65" s="21" customFormat="1" ht="36" customHeight="1" thickBot="1" x14ac:dyDescent="0.25">
      <c r="C10" s="169"/>
      <c r="D10" s="169"/>
      <c r="E10" s="178" t="s">
        <v>568</v>
      </c>
      <c r="F10" s="171" t="s">
        <v>567</v>
      </c>
      <c r="G10" s="171" t="s">
        <v>566</v>
      </c>
      <c r="H10" s="171" t="s">
        <v>565</v>
      </c>
      <c r="I10" s="172"/>
      <c r="J10" s="181" t="s">
        <v>564</v>
      </c>
      <c r="K10" s="182"/>
      <c r="L10" s="181" t="s">
        <v>556</v>
      </c>
      <c r="M10" s="182"/>
      <c r="N10" s="126" t="s">
        <v>563</v>
      </c>
      <c r="O10" s="177" t="s">
        <v>562</v>
      </c>
      <c r="P10" s="177"/>
      <c r="Q10" s="125" t="s">
        <v>563</v>
      </c>
      <c r="R10" s="177" t="s">
        <v>562</v>
      </c>
      <c r="S10" s="177"/>
      <c r="T10" s="125" t="s">
        <v>563</v>
      </c>
      <c r="U10" s="177" t="s">
        <v>562</v>
      </c>
      <c r="V10" s="177"/>
      <c r="W10" s="125" t="s">
        <v>563</v>
      </c>
      <c r="X10" s="177" t="s">
        <v>562</v>
      </c>
      <c r="Y10" s="177"/>
      <c r="Z10" s="125" t="s">
        <v>563</v>
      </c>
      <c r="AA10" s="177" t="s">
        <v>562</v>
      </c>
      <c r="AB10" s="177"/>
      <c r="AC10" s="125" t="s">
        <v>563</v>
      </c>
      <c r="AD10" s="185" t="s">
        <v>562</v>
      </c>
      <c r="AE10" s="186"/>
      <c r="AF10" s="125" t="s">
        <v>563</v>
      </c>
      <c r="AG10" s="185" t="s">
        <v>562</v>
      </c>
      <c r="AH10" s="186"/>
      <c r="AI10" s="125" t="s">
        <v>563</v>
      </c>
      <c r="AJ10" s="185" t="s">
        <v>562</v>
      </c>
      <c r="AK10" s="186"/>
      <c r="AL10" s="125" t="s">
        <v>563</v>
      </c>
      <c r="AM10" s="185" t="s">
        <v>562</v>
      </c>
      <c r="AN10" s="186"/>
      <c r="AO10" s="125" t="s">
        <v>563</v>
      </c>
      <c r="AP10" s="185" t="s">
        <v>562</v>
      </c>
      <c r="AQ10" s="186"/>
      <c r="AR10" s="125" t="s">
        <v>563</v>
      </c>
      <c r="AS10" s="185" t="s">
        <v>562</v>
      </c>
      <c r="AT10" s="186"/>
      <c r="AU10" s="125" t="s">
        <v>563</v>
      </c>
      <c r="AV10" s="185" t="s">
        <v>562</v>
      </c>
      <c r="AW10" s="186"/>
      <c r="AX10" s="187" t="s">
        <v>561</v>
      </c>
      <c r="AY10" s="185" t="s">
        <v>560</v>
      </c>
      <c r="AZ10" s="186"/>
      <c r="BA10" s="215" t="s">
        <v>559</v>
      </c>
      <c r="BB10" s="218" t="s">
        <v>558</v>
      </c>
      <c r="BC10" s="218"/>
      <c r="BD10"/>
      <c r="BE10" s="124"/>
    </row>
    <row r="11" spans="1:65" s="21" customFormat="1" ht="12.75" customHeight="1" thickBot="1" x14ac:dyDescent="0.25">
      <c r="C11" s="169"/>
      <c r="D11" s="169"/>
      <c r="E11" s="179"/>
      <c r="F11" s="172"/>
      <c r="G11" s="172"/>
      <c r="H11" s="172"/>
      <c r="I11" s="172"/>
      <c r="J11" s="183"/>
      <c r="K11" s="184"/>
      <c r="L11" s="183"/>
      <c r="M11" s="184"/>
      <c r="N11" s="177" t="s">
        <v>19</v>
      </c>
      <c r="O11" s="177" t="s">
        <v>557</v>
      </c>
      <c r="P11" s="177" t="s">
        <v>556</v>
      </c>
      <c r="Q11" s="177" t="s">
        <v>18</v>
      </c>
      <c r="R11" s="177" t="s">
        <v>557</v>
      </c>
      <c r="S11" s="177" t="s">
        <v>556</v>
      </c>
      <c r="T11" s="177" t="s">
        <v>17</v>
      </c>
      <c r="U11" s="177" t="s">
        <v>557</v>
      </c>
      <c r="V11" s="177" t="s">
        <v>556</v>
      </c>
      <c r="W11" s="177" t="s">
        <v>16</v>
      </c>
      <c r="X11" s="177" t="s">
        <v>557</v>
      </c>
      <c r="Y11" s="177" t="s">
        <v>556</v>
      </c>
      <c r="Z11" s="177" t="s">
        <v>15</v>
      </c>
      <c r="AA11" s="177" t="s">
        <v>557</v>
      </c>
      <c r="AB11" s="177" t="s">
        <v>556</v>
      </c>
      <c r="AC11" s="187" t="s">
        <v>14</v>
      </c>
      <c r="AD11" s="187" t="s">
        <v>557</v>
      </c>
      <c r="AE11" s="187" t="s">
        <v>556</v>
      </c>
      <c r="AF11" s="187" t="s">
        <v>13</v>
      </c>
      <c r="AG11" s="187" t="s">
        <v>557</v>
      </c>
      <c r="AH11" s="187" t="s">
        <v>556</v>
      </c>
      <c r="AI11" s="187" t="s">
        <v>12</v>
      </c>
      <c r="AJ11" s="187" t="s">
        <v>557</v>
      </c>
      <c r="AK11" s="187" t="s">
        <v>556</v>
      </c>
      <c r="AL11" s="187" t="s">
        <v>11</v>
      </c>
      <c r="AM11" s="187" t="s">
        <v>557</v>
      </c>
      <c r="AN11" s="187" t="s">
        <v>556</v>
      </c>
      <c r="AO11" s="187" t="s">
        <v>10</v>
      </c>
      <c r="AP11" s="187" t="s">
        <v>557</v>
      </c>
      <c r="AQ11" s="187" t="s">
        <v>556</v>
      </c>
      <c r="AR11" s="187" t="s">
        <v>9</v>
      </c>
      <c r="AS11" s="187" t="s">
        <v>557</v>
      </c>
      <c r="AT11" s="187" t="s">
        <v>556</v>
      </c>
      <c r="AU11" s="187" t="s">
        <v>8</v>
      </c>
      <c r="AV11" s="187" t="s">
        <v>557</v>
      </c>
      <c r="AW11" s="187" t="s">
        <v>556</v>
      </c>
      <c r="AX11" s="203"/>
      <c r="AY11" s="187" t="s">
        <v>557</v>
      </c>
      <c r="AZ11" s="187" t="s">
        <v>556</v>
      </c>
      <c r="BA11" s="216"/>
      <c r="BB11" s="177" t="s">
        <v>557</v>
      </c>
      <c r="BC11" s="177" t="s">
        <v>556</v>
      </c>
      <c r="BD11"/>
      <c r="BE11" s="206" t="s">
        <v>8</v>
      </c>
      <c r="BF11" s="209" t="s">
        <v>555</v>
      </c>
    </row>
    <row r="12" spans="1:65" s="21" customFormat="1" ht="36" customHeight="1" thickBot="1" x14ac:dyDescent="0.25">
      <c r="C12" s="170"/>
      <c r="D12" s="170"/>
      <c r="E12" s="180"/>
      <c r="F12" s="173"/>
      <c r="G12" s="173"/>
      <c r="H12" s="173"/>
      <c r="I12" s="173"/>
      <c r="J12" s="123" t="s">
        <v>554</v>
      </c>
      <c r="K12" s="122" t="s">
        <v>553</v>
      </c>
      <c r="L12" s="123" t="s">
        <v>554</v>
      </c>
      <c r="M12" s="122" t="s">
        <v>553</v>
      </c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217"/>
      <c r="BB12" s="177"/>
      <c r="BC12" s="177"/>
      <c r="BD12"/>
      <c r="BE12" s="207"/>
      <c r="BF12" s="210"/>
    </row>
    <row r="13" spans="1:65" s="21" customFormat="1" x14ac:dyDescent="0.2">
      <c r="C13" s="150"/>
      <c r="D13" s="121"/>
      <c r="E13" s="120"/>
      <c r="F13" s="120"/>
      <c r="G13" s="119"/>
      <c r="H13" s="119"/>
      <c r="I13" s="118"/>
      <c r="J13" s="118"/>
      <c r="K13" s="118"/>
      <c r="L13" s="118"/>
      <c r="M13" s="118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6"/>
      <c r="AY13" s="116"/>
      <c r="AZ13" s="116"/>
      <c r="BA13" s="115"/>
      <c r="BB13" s="115"/>
      <c r="BC13" s="115"/>
      <c r="BD13"/>
      <c r="BE13" s="208"/>
      <c r="BF13" s="211"/>
      <c r="BG13" s="62"/>
      <c r="BH13" s="62"/>
    </row>
    <row r="14" spans="1:65" s="21" customFormat="1" ht="30" customHeight="1" x14ac:dyDescent="0.2">
      <c r="C14" s="189" t="s">
        <v>552</v>
      </c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1"/>
      <c r="BD14"/>
      <c r="BE14" s="114"/>
      <c r="BF14" s="53" t="s">
        <v>21</v>
      </c>
      <c r="BG14" s="62"/>
      <c r="BH14" s="62"/>
      <c r="BI14" s="113"/>
    </row>
    <row r="15" spans="1:65" s="21" customFormat="1" ht="30" customHeight="1" x14ac:dyDescent="0.2">
      <c r="A15" s="21" t="s">
        <v>55</v>
      </c>
      <c r="C15" s="112" t="s">
        <v>136</v>
      </c>
      <c r="D15" s="51" t="s">
        <v>135</v>
      </c>
      <c r="E15" s="111"/>
      <c r="F15" s="110"/>
      <c r="G15" s="109"/>
      <c r="H15" s="109">
        <v>0</v>
      </c>
      <c r="I15" s="109"/>
      <c r="J15" s="109"/>
      <c r="K15" s="109"/>
      <c r="L15" s="70"/>
      <c r="M15" s="70"/>
      <c r="N15" s="42"/>
      <c r="O15" s="42">
        <f t="shared" ref="O15:O20" si="0">ROUND($N15*$J15,2)</f>
        <v>0</v>
      </c>
      <c r="P15" s="42">
        <f>ROUND(O15*L15,2)</f>
        <v>0</v>
      </c>
      <c r="Q15" s="42"/>
      <c r="R15" s="42">
        <f>ROUND(N15*$J15,2)</f>
        <v>0</v>
      </c>
      <c r="S15" s="42">
        <f>ROUND(R15*O15,2)</f>
        <v>0</v>
      </c>
      <c r="T15" s="42"/>
      <c r="U15" s="42">
        <f>ROUND($N15*$J15,2)</f>
        <v>0</v>
      </c>
      <c r="V15" s="42">
        <f>ROUND(U15*R15,2)</f>
        <v>0</v>
      </c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1"/>
      <c r="AY15" s="36"/>
      <c r="AZ15" s="13"/>
      <c r="BA15" s="39">
        <f t="shared" ref="BA15:BA78" si="1">I15-AX15</f>
        <v>0</v>
      </c>
      <c r="BB15" s="58">
        <f t="shared" ref="BB15:BB78" si="2">K15-AY15</f>
        <v>0</v>
      </c>
      <c r="BC15" s="108">
        <f t="shared" ref="BC15:BC78" si="3">M15-AZ15</f>
        <v>0</v>
      </c>
      <c r="BD15"/>
      <c r="BE15" s="33"/>
      <c r="BF15" s="53" t="str">
        <f>IF(COUNTIF(BF16:BF20,"MEDIDO")&gt;0,"MEDIDO","NÃO MEDIDO")</f>
        <v>MEDIDO</v>
      </c>
      <c r="BG15" s="62"/>
      <c r="BH15" s="62"/>
    </row>
    <row r="16" spans="1:65" s="21" customFormat="1" ht="30" customHeight="1" x14ac:dyDescent="0.2">
      <c r="A16" s="21" t="s">
        <v>55</v>
      </c>
      <c r="C16" s="52">
        <v>10300</v>
      </c>
      <c r="D16" s="51" t="s">
        <v>134</v>
      </c>
      <c r="E16" s="73"/>
      <c r="F16" s="7"/>
      <c r="G16" s="50"/>
      <c r="H16" s="50">
        <v>0</v>
      </c>
      <c r="I16" s="50">
        <f>F16+G16</f>
        <v>0</v>
      </c>
      <c r="J16" s="50"/>
      <c r="K16" s="50">
        <f>ROUND(($F16*$J16),2)+ROUND(($G16*$J16),2)</f>
        <v>0</v>
      </c>
      <c r="L16" s="70"/>
      <c r="M16" s="70"/>
      <c r="N16" s="42"/>
      <c r="O16" s="42">
        <f t="shared" si="0"/>
        <v>0</v>
      </c>
      <c r="P16" s="42">
        <f>ROUND(N16*L16,2)</f>
        <v>0</v>
      </c>
      <c r="Q16" s="42"/>
      <c r="R16" s="42">
        <f>ROUND($Q16*$J16,2)</f>
        <v>0</v>
      </c>
      <c r="S16" s="42">
        <f>ROUND(Q16*$L16,2)</f>
        <v>0</v>
      </c>
      <c r="T16" s="42"/>
      <c r="U16" s="42">
        <f t="shared" ref="U16:U46" si="4">ROUND($T16*$J16,2)</f>
        <v>0</v>
      </c>
      <c r="V16" s="42">
        <f t="shared" ref="V16:V46" si="5">ROUND(T16*$L16,2)</f>
        <v>0</v>
      </c>
      <c r="W16" s="42"/>
      <c r="X16" s="42">
        <f t="shared" ref="X16:X46" si="6">ROUND($W16*$J16,2)</f>
        <v>0</v>
      </c>
      <c r="Y16" s="42">
        <f t="shared" ref="Y16:Y46" si="7">ROUND(W16*$L16,2)</f>
        <v>0</v>
      </c>
      <c r="Z16" s="42"/>
      <c r="AA16" s="42">
        <f t="shared" ref="AA16:AA46" si="8">ROUND($Z16*$J16,2)</f>
        <v>0</v>
      </c>
      <c r="AB16" s="42">
        <f t="shared" ref="AB16:AB46" si="9">ROUND(Z16*$L16,2)</f>
        <v>0</v>
      </c>
      <c r="AC16" s="42"/>
      <c r="AD16" s="42">
        <f t="shared" ref="AD16:AD46" si="10">ROUND($AC16*$J16,2)</f>
        <v>0</v>
      </c>
      <c r="AE16" s="42">
        <f t="shared" ref="AE16:AE46" si="11">ROUND(AC16*$L16,2)</f>
        <v>0</v>
      </c>
      <c r="AF16" s="42"/>
      <c r="AG16" s="42">
        <f>ROUND($AF16*$J16,2)</f>
        <v>0</v>
      </c>
      <c r="AH16" s="42">
        <f>ROUND(AF16*$L16,2)</f>
        <v>0</v>
      </c>
      <c r="AI16" s="42"/>
      <c r="AJ16" s="42">
        <f>ROUND($AI16*$J16,2)</f>
        <v>0</v>
      </c>
      <c r="AK16" s="42">
        <f t="shared" ref="AK16:AK46" si="12">ROUND($AI16*$L16,2)</f>
        <v>0</v>
      </c>
      <c r="AL16" s="42"/>
      <c r="AM16" s="42">
        <f t="shared" ref="AM16:AM46" si="13">ROUND($AL16*$J16,2)</f>
        <v>0</v>
      </c>
      <c r="AN16" s="42">
        <f t="shared" ref="AN16:AN46" si="14">ROUND($AL16*$L16,2)</f>
        <v>0</v>
      </c>
      <c r="AO16" s="42"/>
      <c r="AP16" s="42">
        <f t="shared" ref="AP16:AP79" si="15">ROUND($AO16*$J16,2)</f>
        <v>0</v>
      </c>
      <c r="AQ16" s="42">
        <f t="shared" ref="AQ16:AQ79" si="16">ROUND($AO16*$L16,2)</f>
        <v>0</v>
      </c>
      <c r="AR16" s="42"/>
      <c r="AS16" s="42">
        <f t="shared" ref="AS16:AS79" si="17">ROUND($AR16*$J16,2)</f>
        <v>0</v>
      </c>
      <c r="AT16" s="42">
        <f t="shared" ref="AT16:AT79" si="18">ROUND($AR16*$L16,2)</f>
        <v>0</v>
      </c>
      <c r="AU16" s="42"/>
      <c r="AV16" s="42"/>
      <c r="AW16" s="42"/>
      <c r="AX16" s="41">
        <f>SUMIF($N$10:$AT$10,"QUANTIDADE",N16:AT16)</f>
        <v>0</v>
      </c>
      <c r="AY16" s="36">
        <f ca="1">SUMIF($O$11:$AT$12,"COM DESCONTO",O16:AT16)</f>
        <v>0</v>
      </c>
      <c r="AZ16" s="13">
        <f ca="1">SUMIF($N$11:$AT$12,"SEM DESCONTO",N16:AT16)</f>
        <v>0</v>
      </c>
      <c r="BA16" s="39">
        <f t="shared" si="1"/>
        <v>0</v>
      </c>
      <c r="BB16" s="58">
        <f t="shared" ca="1" si="2"/>
        <v>0</v>
      </c>
      <c r="BC16" s="108">
        <f t="shared" ca="1" si="3"/>
        <v>0</v>
      </c>
      <c r="BD16"/>
      <c r="BE16" s="33">
        <v>0</v>
      </c>
      <c r="BF16" s="53" t="str">
        <f>IF(COUNTIF(BF17:BF20,"MEDIDO")&gt;0,"MEDIDO","NÃO MEDIDO")</f>
        <v>MEDIDO</v>
      </c>
      <c r="BG16" s="62"/>
      <c r="BH16" s="62"/>
    </row>
    <row r="17" spans="1:60" s="21" customFormat="1" ht="30" customHeight="1" x14ac:dyDescent="0.2">
      <c r="A17" s="21" t="s">
        <v>53</v>
      </c>
      <c r="C17" s="52" t="s">
        <v>551</v>
      </c>
      <c r="D17" s="51" t="s">
        <v>132</v>
      </c>
      <c r="E17" s="73" t="s">
        <v>125</v>
      </c>
      <c r="F17" s="72">
        <v>12</v>
      </c>
      <c r="G17" s="50">
        <v>0</v>
      </c>
      <c r="H17" s="50">
        <v>0</v>
      </c>
      <c r="I17" s="50">
        <f t="shared" ref="I17:I80" si="19">F17+G17+H17</f>
        <v>12</v>
      </c>
      <c r="J17" s="50">
        <v>68543.839999999997</v>
      </c>
      <c r="K17" s="50">
        <f t="shared" ref="K17:K80" si="20">ROUND(($F17*$J17),2)+ROUND(($G17*$J17),2)+ROUND(($H17*$J17),2)</f>
        <v>822526.08</v>
      </c>
      <c r="L17" s="70"/>
      <c r="M17" s="70">
        <f t="shared" ref="M17:M80" si="21">ROUND(I17*L17,2)</f>
        <v>0</v>
      </c>
      <c r="N17" s="69">
        <v>6.8399989999999994E-2</v>
      </c>
      <c r="O17" s="42">
        <f t="shared" si="0"/>
        <v>4688.3999999999996</v>
      </c>
      <c r="P17" s="42">
        <f>ROUND(N17*L17,2)</f>
        <v>0</v>
      </c>
      <c r="Q17" s="56">
        <v>0.18119987000000001</v>
      </c>
      <c r="R17" s="42">
        <f>ROUND($Q17*$J17,2)</f>
        <v>12420.13</v>
      </c>
      <c r="S17" s="42">
        <f>ROUND(Q17*$L17,2)</f>
        <v>0</v>
      </c>
      <c r="T17" s="56">
        <v>0.24599984</v>
      </c>
      <c r="U17" s="42">
        <f t="shared" si="4"/>
        <v>16861.77</v>
      </c>
      <c r="V17" s="42">
        <f t="shared" si="5"/>
        <v>0</v>
      </c>
      <c r="W17" s="56">
        <v>0.15122082000000001</v>
      </c>
      <c r="X17" s="42">
        <f t="shared" si="6"/>
        <v>10365.26</v>
      </c>
      <c r="Y17" s="42">
        <f t="shared" si="7"/>
        <v>0</v>
      </c>
      <c r="Z17" s="56">
        <v>0.17639979</v>
      </c>
      <c r="AA17" s="42">
        <f t="shared" si="8"/>
        <v>12091.12</v>
      </c>
      <c r="AB17" s="42">
        <f t="shared" si="9"/>
        <v>0</v>
      </c>
      <c r="AC17" s="56">
        <v>0.12719997</v>
      </c>
      <c r="AD17" s="42">
        <f t="shared" si="10"/>
        <v>8718.77</v>
      </c>
      <c r="AE17" s="42">
        <f t="shared" si="11"/>
        <v>0</v>
      </c>
      <c r="AF17" s="56">
        <v>0.20639988000000001</v>
      </c>
      <c r="AG17" s="42">
        <f>ROUND($AF17*$J17,2)</f>
        <v>14147.44</v>
      </c>
      <c r="AH17" s="42">
        <f>ROUND(AF17*$L17,2)</f>
        <v>0</v>
      </c>
      <c r="AI17" s="56">
        <v>0.90959995000000005</v>
      </c>
      <c r="AJ17" s="42">
        <f>ROUND($AI17*$J17,2)</f>
        <v>62347.47</v>
      </c>
      <c r="AK17" s="42">
        <f t="shared" si="12"/>
        <v>0</v>
      </c>
      <c r="AL17" s="56">
        <v>0.90693586000000004</v>
      </c>
      <c r="AM17" s="42">
        <f t="shared" si="13"/>
        <v>62164.87</v>
      </c>
      <c r="AN17" s="42">
        <f t="shared" si="14"/>
        <v>0</v>
      </c>
      <c r="AO17" s="56">
        <v>1.0966671800000001</v>
      </c>
      <c r="AP17" s="42">
        <f t="shared" si="15"/>
        <v>75169.78</v>
      </c>
      <c r="AQ17" s="42">
        <f t="shared" si="16"/>
        <v>0</v>
      </c>
      <c r="AR17" s="56">
        <v>0.65462286999999997</v>
      </c>
      <c r="AS17" s="42">
        <f t="shared" si="17"/>
        <v>44870.37</v>
      </c>
      <c r="AT17" s="42">
        <f t="shared" si="18"/>
        <v>0</v>
      </c>
      <c r="AU17" s="56">
        <v>7.2753539800000002</v>
      </c>
      <c r="AV17" s="42">
        <f>ROUND($AU17*$J17,2)</f>
        <v>498680.7</v>
      </c>
      <c r="AW17" s="42">
        <f t="shared" ref="AW17:AW80" si="22">ROUND($AU17*$L17,2)</f>
        <v>0</v>
      </c>
      <c r="AX17" s="41">
        <f t="shared" ref="AX17:AX80" si="23">SUMIF($N$10:$AW$10,"QUANTIDADE",N17:AW17)</f>
        <v>12</v>
      </c>
      <c r="AY17" s="36">
        <f t="shared" ref="AY17:AY80" ca="1" si="24">SUMIF($O$11:$AW$12,"COM DESCONTO",O17:AW17)</f>
        <v>822526.08000000007</v>
      </c>
      <c r="AZ17" s="13">
        <f t="shared" ref="AZ17:AZ80" ca="1" si="25">SUMIF($N$11:$AW$12,"SEM DESCONTO",N17:AW17)</f>
        <v>0</v>
      </c>
      <c r="BA17" s="106">
        <f t="shared" si="1"/>
        <v>0</v>
      </c>
      <c r="BB17" s="38">
        <f t="shared" ca="1" si="2"/>
        <v>0</v>
      </c>
      <c r="BC17" s="65">
        <f t="shared" ca="1" si="3"/>
        <v>0</v>
      </c>
      <c r="BD17"/>
      <c r="BE17" s="64">
        <f t="shared" ref="BE17:BE80" si="26">INDEX($N$12:$AW$276,ROW()-10,MATCH($BE$11,$N$11:$AW$11,0))</f>
        <v>4.7784253300000001</v>
      </c>
      <c r="BF17" s="35" t="str">
        <f>IF(BE17&lt;&gt;0,"MEDIDO","NÃO MEDIDO")</f>
        <v>MEDIDO</v>
      </c>
      <c r="BG17" s="62"/>
      <c r="BH17" s="62"/>
    </row>
    <row r="18" spans="1:60" s="21" customFormat="1" ht="30" customHeight="1" x14ac:dyDescent="0.2">
      <c r="A18" s="21" t="s">
        <v>53</v>
      </c>
      <c r="C18" s="52" t="s">
        <v>550</v>
      </c>
      <c r="D18" s="51" t="s">
        <v>549</v>
      </c>
      <c r="E18" s="73" t="s">
        <v>125</v>
      </c>
      <c r="F18" s="72">
        <v>12</v>
      </c>
      <c r="G18" s="50">
        <v>0</v>
      </c>
      <c r="H18" s="50">
        <v>0</v>
      </c>
      <c r="I18" s="50">
        <f t="shared" si="19"/>
        <v>12</v>
      </c>
      <c r="J18" s="50">
        <v>23389.7</v>
      </c>
      <c r="K18" s="50">
        <f t="shared" si="20"/>
        <v>280676.40000000002</v>
      </c>
      <c r="L18" s="70"/>
      <c r="M18" s="70">
        <f t="shared" si="21"/>
        <v>0</v>
      </c>
      <c r="N18" s="69">
        <v>6.8399989999999994E-2</v>
      </c>
      <c r="O18" s="42">
        <f t="shared" si="0"/>
        <v>1599.86</v>
      </c>
      <c r="P18" s="42">
        <f>ROUND(N18*L18,2)</f>
        <v>0</v>
      </c>
      <c r="Q18" s="56">
        <v>0.18119987000000001</v>
      </c>
      <c r="R18" s="42">
        <f>ROUND($Q18*$J18,2)</f>
        <v>4238.21</v>
      </c>
      <c r="S18" s="42">
        <f>ROUND(Q18*$L18,2)</f>
        <v>0</v>
      </c>
      <c r="T18" s="56">
        <v>0.24599984</v>
      </c>
      <c r="U18" s="42">
        <f t="shared" si="4"/>
        <v>5753.86</v>
      </c>
      <c r="V18" s="42">
        <f t="shared" si="5"/>
        <v>0</v>
      </c>
      <c r="W18" s="56">
        <v>0.15122082000000001</v>
      </c>
      <c r="X18" s="42">
        <f t="shared" si="6"/>
        <v>3537.01</v>
      </c>
      <c r="Y18" s="42">
        <f t="shared" si="7"/>
        <v>0</v>
      </c>
      <c r="Z18" s="56">
        <v>0.17639979</v>
      </c>
      <c r="AA18" s="42">
        <f t="shared" si="8"/>
        <v>4125.9399999999996</v>
      </c>
      <c r="AB18" s="42">
        <f t="shared" si="9"/>
        <v>0</v>
      </c>
      <c r="AC18" s="56">
        <v>0.12719997</v>
      </c>
      <c r="AD18" s="42">
        <f t="shared" si="10"/>
        <v>2975.17</v>
      </c>
      <c r="AE18" s="42">
        <f t="shared" si="11"/>
        <v>0</v>
      </c>
      <c r="AF18" s="56">
        <v>0.20639988000000001</v>
      </c>
      <c r="AG18" s="42">
        <f>ROUND($AF18*$J18,2)</f>
        <v>4827.63</v>
      </c>
      <c r="AH18" s="42">
        <f>ROUND(AF18*$L18,2)</f>
        <v>0</v>
      </c>
      <c r="AI18" s="56">
        <v>0.90959995000000005</v>
      </c>
      <c r="AJ18" s="42">
        <f>ROUND($AI18*$J18,2)</f>
        <v>21275.27</v>
      </c>
      <c r="AK18" s="42">
        <f t="shared" si="12"/>
        <v>0</v>
      </c>
      <c r="AL18" s="56">
        <v>0.90693586000000004</v>
      </c>
      <c r="AM18" s="42">
        <f t="shared" si="13"/>
        <v>21212.959999999999</v>
      </c>
      <c r="AN18" s="42">
        <f t="shared" si="14"/>
        <v>0</v>
      </c>
      <c r="AO18" s="56">
        <v>1.0966671800000001</v>
      </c>
      <c r="AP18" s="42">
        <f t="shared" si="15"/>
        <v>25650.720000000001</v>
      </c>
      <c r="AQ18" s="42">
        <f t="shared" si="16"/>
        <v>0</v>
      </c>
      <c r="AR18" s="56">
        <v>0.65462286999999997</v>
      </c>
      <c r="AS18" s="42">
        <f t="shared" si="17"/>
        <v>15311.43</v>
      </c>
      <c r="AT18" s="42">
        <f t="shared" si="18"/>
        <v>0</v>
      </c>
      <c r="AU18" s="56">
        <v>4.7784253300000001</v>
      </c>
      <c r="AV18" s="42">
        <f>ROUND($AU18*$J18,2)</f>
        <v>111765.93</v>
      </c>
      <c r="AW18" s="42">
        <f t="shared" si="22"/>
        <v>0</v>
      </c>
      <c r="AX18" s="41">
        <f t="shared" si="23"/>
        <v>9.503071349999999</v>
      </c>
      <c r="AY18" s="36">
        <f t="shared" ca="1" si="24"/>
        <v>222273.99</v>
      </c>
      <c r="AZ18" s="13">
        <f t="shared" ca="1" si="25"/>
        <v>0</v>
      </c>
      <c r="BA18" s="41">
        <f t="shared" si="1"/>
        <v>2.496928650000001</v>
      </c>
      <c r="BB18" s="38">
        <f t="shared" ca="1" si="2"/>
        <v>58402.410000000033</v>
      </c>
      <c r="BC18" s="65">
        <f t="shared" ca="1" si="3"/>
        <v>0</v>
      </c>
      <c r="BD18"/>
      <c r="BE18" s="64">
        <f t="shared" si="26"/>
        <v>7.2753539800000002</v>
      </c>
      <c r="BF18" s="35" t="str">
        <f>IF(BE18&lt;&gt;0,"MEDIDO","NÃO MEDIDO")</f>
        <v>MEDIDO</v>
      </c>
      <c r="BG18" s="62"/>
      <c r="BH18" s="62"/>
    </row>
    <row r="19" spans="1:60" s="21" customFormat="1" ht="30" customHeight="1" x14ac:dyDescent="0.2">
      <c r="A19" s="21" t="s">
        <v>53</v>
      </c>
      <c r="C19" s="52" t="s">
        <v>548</v>
      </c>
      <c r="D19" s="51" t="s">
        <v>547</v>
      </c>
      <c r="E19" s="7" t="s">
        <v>125</v>
      </c>
      <c r="F19" s="107">
        <v>12</v>
      </c>
      <c r="G19" s="50">
        <v>0</v>
      </c>
      <c r="H19" s="50">
        <v>0</v>
      </c>
      <c r="I19" s="50">
        <f t="shared" si="19"/>
        <v>12</v>
      </c>
      <c r="J19" s="48">
        <v>2100.67</v>
      </c>
      <c r="K19" s="50">
        <f t="shared" si="20"/>
        <v>25208.04</v>
      </c>
      <c r="L19" s="47"/>
      <c r="M19" s="46">
        <f t="shared" si="21"/>
        <v>0</v>
      </c>
      <c r="N19" s="56">
        <v>6.8399989999999994E-2</v>
      </c>
      <c r="O19" s="42">
        <f t="shared" si="0"/>
        <v>143.69</v>
      </c>
      <c r="P19" s="42">
        <f>ROUND(N19*L19,2)</f>
        <v>0</v>
      </c>
      <c r="Q19" s="56">
        <v>0.18119987000000001</v>
      </c>
      <c r="R19" s="42">
        <f>ROUND($Q19*$J19,2)</f>
        <v>380.64</v>
      </c>
      <c r="S19" s="42">
        <f>ROUND(Q19*$L19,2)</f>
        <v>0</v>
      </c>
      <c r="T19" s="56">
        <v>0.24599984</v>
      </c>
      <c r="U19" s="42">
        <f t="shared" si="4"/>
        <v>516.76</v>
      </c>
      <c r="V19" s="42">
        <f t="shared" si="5"/>
        <v>0</v>
      </c>
      <c r="W19" s="56">
        <v>0.15122082000000001</v>
      </c>
      <c r="X19" s="42">
        <f t="shared" si="6"/>
        <v>317.67</v>
      </c>
      <c r="Y19" s="42">
        <f t="shared" si="7"/>
        <v>0</v>
      </c>
      <c r="Z19" s="56">
        <v>0.17639979</v>
      </c>
      <c r="AA19" s="42">
        <f t="shared" si="8"/>
        <v>370.56</v>
      </c>
      <c r="AB19" s="42">
        <f t="shared" si="9"/>
        <v>0</v>
      </c>
      <c r="AC19" s="56">
        <v>0.12719997</v>
      </c>
      <c r="AD19" s="42">
        <f t="shared" si="10"/>
        <v>267.20999999999998</v>
      </c>
      <c r="AE19" s="42">
        <f t="shared" si="11"/>
        <v>0</v>
      </c>
      <c r="AF19" s="56">
        <v>0.20639988000000001</v>
      </c>
      <c r="AG19" s="42">
        <f>ROUND($AF19*$J19,2)</f>
        <v>433.58</v>
      </c>
      <c r="AH19" s="42">
        <f>ROUND(AF19*$L19,2)</f>
        <v>0</v>
      </c>
      <c r="AI19" s="56">
        <v>0.90959995000000005</v>
      </c>
      <c r="AJ19" s="42">
        <f>ROUND($AI19*$J19,2)</f>
        <v>1910.77</v>
      </c>
      <c r="AK19" s="42">
        <f t="shared" si="12"/>
        <v>0</v>
      </c>
      <c r="AL19" s="56">
        <v>0.90693586000000004</v>
      </c>
      <c r="AM19" s="42">
        <f t="shared" si="13"/>
        <v>1905.17</v>
      </c>
      <c r="AN19" s="42">
        <f t="shared" si="14"/>
        <v>0</v>
      </c>
      <c r="AO19" s="56">
        <v>1.0966671800000001</v>
      </c>
      <c r="AP19" s="42">
        <f t="shared" si="15"/>
        <v>2303.7399999999998</v>
      </c>
      <c r="AQ19" s="42">
        <f t="shared" si="16"/>
        <v>0</v>
      </c>
      <c r="AR19" s="56">
        <v>0.65462286999999997</v>
      </c>
      <c r="AS19" s="42">
        <f t="shared" si="17"/>
        <v>1375.15</v>
      </c>
      <c r="AT19" s="42">
        <f t="shared" si="18"/>
        <v>0</v>
      </c>
      <c r="AU19" s="56">
        <v>7.2753539800000002</v>
      </c>
      <c r="AV19" s="42">
        <f>ROUND($AU19*$J19,2)-0.02</f>
        <v>15283.1</v>
      </c>
      <c r="AW19" s="42">
        <f t="shared" si="22"/>
        <v>0</v>
      </c>
      <c r="AX19" s="41">
        <f t="shared" si="23"/>
        <v>12</v>
      </c>
      <c r="AY19" s="36">
        <f t="shared" ca="1" si="24"/>
        <v>25208.04</v>
      </c>
      <c r="AZ19" s="13">
        <f t="shared" ca="1" si="25"/>
        <v>0</v>
      </c>
      <c r="BA19" s="106">
        <f t="shared" si="1"/>
        <v>0</v>
      </c>
      <c r="BB19" s="38">
        <f t="shared" ca="1" si="2"/>
        <v>0</v>
      </c>
      <c r="BC19" s="65">
        <f t="shared" ca="1" si="3"/>
        <v>0</v>
      </c>
      <c r="BD19"/>
      <c r="BE19" s="64">
        <f t="shared" si="26"/>
        <v>7.2753539800000002</v>
      </c>
      <c r="BF19" s="35" t="str">
        <f>IF(BE19&lt;&gt;0,"MEDIDO","NÃO MEDIDO")</f>
        <v>MEDIDO</v>
      </c>
      <c r="BG19" s="62"/>
      <c r="BH19" s="62"/>
    </row>
    <row r="20" spans="1:60" s="21" customFormat="1" ht="30" customHeight="1" x14ac:dyDescent="0.2">
      <c r="A20" s="21" t="s">
        <v>53</v>
      </c>
      <c r="C20" s="52" t="s">
        <v>546</v>
      </c>
      <c r="D20" s="51" t="s">
        <v>545</v>
      </c>
      <c r="E20" s="103" t="s">
        <v>125</v>
      </c>
      <c r="F20" s="102">
        <v>12</v>
      </c>
      <c r="G20" s="50">
        <v>0</v>
      </c>
      <c r="H20" s="50">
        <v>0</v>
      </c>
      <c r="I20" s="50">
        <f t="shared" si="19"/>
        <v>12</v>
      </c>
      <c r="J20" s="48">
        <v>5765.78</v>
      </c>
      <c r="K20" s="50">
        <f t="shared" si="20"/>
        <v>69189.36</v>
      </c>
      <c r="L20" s="47"/>
      <c r="M20" s="46">
        <f t="shared" si="21"/>
        <v>0</v>
      </c>
      <c r="N20" s="56">
        <v>6.8399989999999994E-2</v>
      </c>
      <c r="O20" s="42">
        <f t="shared" si="0"/>
        <v>394.38</v>
      </c>
      <c r="P20" s="42">
        <f>ROUND(N20*L20,2)</f>
        <v>0</v>
      </c>
      <c r="Q20" s="56">
        <v>0.18119987000000001</v>
      </c>
      <c r="R20" s="42">
        <f>ROUND($Q20*$J20,2)</f>
        <v>1044.76</v>
      </c>
      <c r="S20" s="42">
        <f>ROUND(Q20*$L20,2)</f>
        <v>0</v>
      </c>
      <c r="T20" s="56">
        <v>0.24599984</v>
      </c>
      <c r="U20" s="42">
        <f t="shared" si="4"/>
        <v>1418.38</v>
      </c>
      <c r="V20" s="42">
        <f t="shared" si="5"/>
        <v>0</v>
      </c>
      <c r="W20" s="56">
        <v>0.15122082000000001</v>
      </c>
      <c r="X20" s="42">
        <f t="shared" si="6"/>
        <v>871.91</v>
      </c>
      <c r="Y20" s="42">
        <f t="shared" si="7"/>
        <v>0</v>
      </c>
      <c r="Z20" s="56">
        <v>0.17639979</v>
      </c>
      <c r="AA20" s="42">
        <f t="shared" si="8"/>
        <v>1017.08</v>
      </c>
      <c r="AB20" s="42">
        <f t="shared" si="9"/>
        <v>0</v>
      </c>
      <c r="AC20" s="56">
        <v>0.12719997</v>
      </c>
      <c r="AD20" s="42">
        <f t="shared" si="10"/>
        <v>733.41</v>
      </c>
      <c r="AE20" s="42">
        <f t="shared" si="11"/>
        <v>0</v>
      </c>
      <c r="AF20" s="56">
        <v>0.20639988000000001</v>
      </c>
      <c r="AG20" s="42">
        <f>ROUND($AF20*$J20,2)</f>
        <v>1190.06</v>
      </c>
      <c r="AH20" s="42">
        <f>ROUND(AF20*$L20,2)</f>
        <v>0</v>
      </c>
      <c r="AI20" s="56">
        <v>0.90959995000000005</v>
      </c>
      <c r="AJ20" s="42">
        <f>ROUND($AI20*$J20,2)</f>
        <v>5244.55</v>
      </c>
      <c r="AK20" s="42">
        <f t="shared" si="12"/>
        <v>0</v>
      </c>
      <c r="AL20" s="56">
        <v>0.90693586000000004</v>
      </c>
      <c r="AM20" s="42">
        <f t="shared" si="13"/>
        <v>5229.1899999999996</v>
      </c>
      <c r="AN20" s="42">
        <f t="shared" si="14"/>
        <v>0</v>
      </c>
      <c r="AO20" s="56">
        <v>1.0966671800000001</v>
      </c>
      <c r="AP20" s="42">
        <f t="shared" si="15"/>
        <v>6323.14</v>
      </c>
      <c r="AQ20" s="42">
        <f t="shared" si="16"/>
        <v>0</v>
      </c>
      <c r="AR20" s="56">
        <v>0.65462286999999997</v>
      </c>
      <c r="AS20" s="42">
        <f t="shared" si="17"/>
        <v>3774.41</v>
      </c>
      <c r="AT20" s="42">
        <f t="shared" si="18"/>
        <v>0</v>
      </c>
      <c r="AU20" s="56">
        <v>7.2753539800000002</v>
      </c>
      <c r="AV20" s="42">
        <f t="shared" ref="AV20:AV83" si="27">ROUND($AU20*$J20,2)</f>
        <v>41948.09</v>
      </c>
      <c r="AW20" s="42">
        <f t="shared" si="22"/>
        <v>0</v>
      </c>
      <c r="AX20" s="41">
        <f t="shared" si="23"/>
        <v>12</v>
      </c>
      <c r="AY20" s="36">
        <f t="shared" ca="1" si="24"/>
        <v>69189.359999999986</v>
      </c>
      <c r="AZ20" s="13">
        <f t="shared" ca="1" si="25"/>
        <v>0</v>
      </c>
      <c r="BA20" s="106">
        <f t="shared" si="1"/>
        <v>0</v>
      </c>
      <c r="BB20" s="38">
        <f t="shared" ca="1" si="2"/>
        <v>0</v>
      </c>
      <c r="BC20" s="65">
        <f t="shared" ca="1" si="3"/>
        <v>0</v>
      </c>
      <c r="BD20"/>
      <c r="BE20" s="64">
        <f t="shared" si="26"/>
        <v>0</v>
      </c>
      <c r="BF20" s="35" t="str">
        <f>IF(BE20&lt;&gt;0,"MEDIDO","NÃO MEDIDO")</f>
        <v>NÃO MEDIDO</v>
      </c>
      <c r="BG20" s="62"/>
      <c r="BH20" s="62"/>
    </row>
    <row r="21" spans="1:60" s="21" customFormat="1" ht="30" customHeight="1" x14ac:dyDescent="0.2">
      <c r="A21" s="21" t="s">
        <v>55</v>
      </c>
      <c r="C21" s="52">
        <v>1</v>
      </c>
      <c r="D21" s="51" t="s">
        <v>129</v>
      </c>
      <c r="E21" s="103"/>
      <c r="F21" s="102"/>
      <c r="G21" s="50">
        <v>0</v>
      </c>
      <c r="H21" s="50">
        <v>0</v>
      </c>
      <c r="I21" s="50">
        <f t="shared" si="19"/>
        <v>0</v>
      </c>
      <c r="J21" s="48"/>
      <c r="K21" s="50">
        <f t="shared" si="20"/>
        <v>0</v>
      </c>
      <c r="L21" s="47"/>
      <c r="M21" s="46">
        <f t="shared" si="21"/>
        <v>0</v>
      </c>
      <c r="N21" s="42"/>
      <c r="O21" s="42"/>
      <c r="P21" s="42"/>
      <c r="Q21" s="42"/>
      <c r="R21" s="42"/>
      <c r="S21" s="42"/>
      <c r="T21" s="42"/>
      <c r="U21" s="42">
        <f t="shared" si="4"/>
        <v>0</v>
      </c>
      <c r="V21" s="42">
        <f t="shared" si="5"/>
        <v>0</v>
      </c>
      <c r="W21" s="42"/>
      <c r="X21" s="42">
        <f t="shared" si="6"/>
        <v>0</v>
      </c>
      <c r="Y21" s="42">
        <f t="shared" si="7"/>
        <v>0</v>
      </c>
      <c r="Z21" s="42"/>
      <c r="AA21" s="42">
        <f t="shared" si="8"/>
        <v>0</v>
      </c>
      <c r="AB21" s="42">
        <f t="shared" si="9"/>
        <v>0</v>
      </c>
      <c r="AC21" s="42"/>
      <c r="AD21" s="42">
        <f t="shared" si="10"/>
        <v>0</v>
      </c>
      <c r="AE21" s="42">
        <f t="shared" si="11"/>
        <v>0</v>
      </c>
      <c r="AF21" s="42"/>
      <c r="AG21" s="42"/>
      <c r="AH21" s="42"/>
      <c r="AI21" s="42"/>
      <c r="AJ21" s="42"/>
      <c r="AK21" s="42">
        <f t="shared" si="12"/>
        <v>0</v>
      </c>
      <c r="AL21" s="42"/>
      <c r="AM21" s="42">
        <f t="shared" si="13"/>
        <v>0</v>
      </c>
      <c r="AN21" s="42">
        <f t="shared" si="14"/>
        <v>0</v>
      </c>
      <c r="AO21" s="42"/>
      <c r="AP21" s="42">
        <f t="shared" si="15"/>
        <v>0</v>
      </c>
      <c r="AQ21" s="42">
        <f t="shared" si="16"/>
        <v>0</v>
      </c>
      <c r="AR21" s="42"/>
      <c r="AS21" s="42">
        <f t="shared" si="17"/>
        <v>0</v>
      </c>
      <c r="AT21" s="42">
        <f t="shared" si="18"/>
        <v>0</v>
      </c>
      <c r="AU21" s="42"/>
      <c r="AV21" s="42">
        <f t="shared" si="27"/>
        <v>0</v>
      </c>
      <c r="AW21" s="42">
        <f t="shared" si="22"/>
        <v>0</v>
      </c>
      <c r="AX21" s="41">
        <f t="shared" si="23"/>
        <v>0</v>
      </c>
      <c r="AY21" s="36">
        <f t="shared" ca="1" si="24"/>
        <v>0</v>
      </c>
      <c r="AZ21" s="13">
        <f t="shared" ca="1" si="25"/>
        <v>0</v>
      </c>
      <c r="BA21" s="39">
        <f t="shared" si="1"/>
        <v>0</v>
      </c>
      <c r="BB21" s="38">
        <f t="shared" ca="1" si="2"/>
        <v>0</v>
      </c>
      <c r="BC21" s="65">
        <f t="shared" ca="1" si="3"/>
        <v>0</v>
      </c>
      <c r="BD21"/>
      <c r="BE21" s="64">
        <f t="shared" si="26"/>
        <v>0</v>
      </c>
      <c r="BF21" s="35" t="str">
        <f>IF(COUNTIF(BF22:BF27,"MEDIDO")&gt;0,"MEDIDO","NÃO MEDIDO")</f>
        <v>NÃO MEDIDO</v>
      </c>
      <c r="BG21" s="62"/>
      <c r="BH21" s="62"/>
    </row>
    <row r="22" spans="1:60" s="21" customFormat="1" ht="30" customHeight="1" x14ac:dyDescent="0.2">
      <c r="A22" s="21" t="s">
        <v>55</v>
      </c>
      <c r="C22" s="52">
        <v>10100</v>
      </c>
      <c r="D22" s="51" t="s">
        <v>544</v>
      </c>
      <c r="E22" s="103"/>
      <c r="F22" s="102"/>
      <c r="G22" s="50">
        <v>0</v>
      </c>
      <c r="H22" s="50">
        <v>0</v>
      </c>
      <c r="I22" s="50">
        <f t="shared" si="19"/>
        <v>0</v>
      </c>
      <c r="J22" s="48"/>
      <c r="K22" s="50">
        <f t="shared" si="20"/>
        <v>0</v>
      </c>
      <c r="L22" s="47"/>
      <c r="M22" s="46">
        <f t="shared" si="21"/>
        <v>0</v>
      </c>
      <c r="N22" s="42"/>
      <c r="O22" s="42"/>
      <c r="P22" s="42"/>
      <c r="Q22" s="42"/>
      <c r="R22" s="42"/>
      <c r="S22" s="42"/>
      <c r="T22" s="42"/>
      <c r="U22" s="42">
        <f t="shared" si="4"/>
        <v>0</v>
      </c>
      <c r="V22" s="42">
        <f t="shared" si="5"/>
        <v>0</v>
      </c>
      <c r="W22" s="42"/>
      <c r="X22" s="42">
        <f t="shared" si="6"/>
        <v>0</v>
      </c>
      <c r="Y22" s="42">
        <f t="shared" si="7"/>
        <v>0</v>
      </c>
      <c r="Z22" s="42"/>
      <c r="AA22" s="42">
        <f t="shared" si="8"/>
        <v>0</v>
      </c>
      <c r="AB22" s="42">
        <f t="shared" si="9"/>
        <v>0</v>
      </c>
      <c r="AC22" s="42"/>
      <c r="AD22" s="42">
        <f t="shared" si="10"/>
        <v>0</v>
      </c>
      <c r="AE22" s="42">
        <f t="shared" si="11"/>
        <v>0</v>
      </c>
      <c r="AF22" s="42"/>
      <c r="AG22" s="42"/>
      <c r="AH22" s="42"/>
      <c r="AI22" s="42"/>
      <c r="AJ22" s="42"/>
      <c r="AK22" s="42">
        <f t="shared" si="12"/>
        <v>0</v>
      </c>
      <c r="AL22" s="42"/>
      <c r="AM22" s="42">
        <f t="shared" si="13"/>
        <v>0</v>
      </c>
      <c r="AN22" s="42">
        <f t="shared" si="14"/>
        <v>0</v>
      </c>
      <c r="AO22" s="42"/>
      <c r="AP22" s="42">
        <f t="shared" si="15"/>
        <v>0</v>
      </c>
      <c r="AQ22" s="42">
        <f t="shared" si="16"/>
        <v>0</v>
      </c>
      <c r="AR22" s="42"/>
      <c r="AS22" s="42">
        <f t="shared" si="17"/>
        <v>0</v>
      </c>
      <c r="AT22" s="42">
        <f t="shared" si="18"/>
        <v>0</v>
      </c>
      <c r="AU22" s="42"/>
      <c r="AV22" s="42">
        <f t="shared" si="27"/>
        <v>0</v>
      </c>
      <c r="AW22" s="42">
        <f t="shared" si="22"/>
        <v>0</v>
      </c>
      <c r="AX22" s="41">
        <f t="shared" si="23"/>
        <v>0</v>
      </c>
      <c r="AY22" s="36">
        <f t="shared" ca="1" si="24"/>
        <v>0</v>
      </c>
      <c r="AZ22" s="13">
        <f t="shared" ca="1" si="25"/>
        <v>0</v>
      </c>
      <c r="BA22" s="67">
        <f t="shared" si="1"/>
        <v>0</v>
      </c>
      <c r="BB22" s="38">
        <f t="shared" ca="1" si="2"/>
        <v>0</v>
      </c>
      <c r="BC22" s="65">
        <f t="shared" ca="1" si="3"/>
        <v>0</v>
      </c>
      <c r="BD22"/>
      <c r="BE22" s="64">
        <f t="shared" si="26"/>
        <v>0</v>
      </c>
      <c r="BF22" s="35" t="str">
        <f>IF(COUNTIF(BF23:BF23,"MEDIDO")&gt;0,"MEDIDO","NÃO MEDIDO")</f>
        <v>NÃO MEDIDO</v>
      </c>
      <c r="BG22" s="62"/>
      <c r="BH22" s="62"/>
    </row>
    <row r="23" spans="1:60" s="21" customFormat="1" ht="30" customHeight="1" x14ac:dyDescent="0.2">
      <c r="A23" s="21" t="s">
        <v>53</v>
      </c>
      <c r="C23" s="52" t="s">
        <v>543</v>
      </c>
      <c r="D23" s="51" t="s">
        <v>542</v>
      </c>
      <c r="E23" s="103" t="s">
        <v>50</v>
      </c>
      <c r="F23" s="102">
        <v>18375.38</v>
      </c>
      <c r="G23" s="50">
        <v>0</v>
      </c>
      <c r="H23" s="50">
        <v>0</v>
      </c>
      <c r="I23" s="50">
        <f t="shared" si="19"/>
        <v>18375.38</v>
      </c>
      <c r="J23" s="48">
        <v>0.35</v>
      </c>
      <c r="K23" s="50">
        <f t="shared" si="20"/>
        <v>6431.38</v>
      </c>
      <c r="L23" s="47"/>
      <c r="M23" s="46">
        <f t="shared" si="21"/>
        <v>0</v>
      </c>
      <c r="N23" s="42"/>
      <c r="O23" s="42">
        <f>ROUND($N23*$J23,2)</f>
        <v>0</v>
      </c>
      <c r="P23" s="42">
        <f>ROUND(N23*L23,2)</f>
        <v>0</v>
      </c>
      <c r="Q23" s="42"/>
      <c r="R23" s="42">
        <f>ROUND($Q23*$J23,2)</f>
        <v>0</v>
      </c>
      <c r="S23" s="42">
        <f>ROUND(Q23*$L23,2)</f>
        <v>0</v>
      </c>
      <c r="T23" s="42"/>
      <c r="U23" s="42">
        <f t="shared" si="4"/>
        <v>0</v>
      </c>
      <c r="V23" s="42">
        <f t="shared" si="5"/>
        <v>0</v>
      </c>
      <c r="W23" s="42"/>
      <c r="X23" s="42">
        <f t="shared" si="6"/>
        <v>0</v>
      </c>
      <c r="Y23" s="42">
        <f t="shared" si="7"/>
        <v>0</v>
      </c>
      <c r="Z23" s="42"/>
      <c r="AA23" s="42">
        <f t="shared" si="8"/>
        <v>0</v>
      </c>
      <c r="AB23" s="42">
        <f t="shared" si="9"/>
        <v>0</v>
      </c>
      <c r="AC23" s="42"/>
      <c r="AD23" s="42">
        <f t="shared" si="10"/>
        <v>0</v>
      </c>
      <c r="AE23" s="42">
        <f t="shared" si="11"/>
        <v>0</v>
      </c>
      <c r="AF23" s="42"/>
      <c r="AG23" s="42"/>
      <c r="AH23" s="42"/>
      <c r="AI23" s="42"/>
      <c r="AJ23" s="42"/>
      <c r="AK23" s="42">
        <f t="shared" si="12"/>
        <v>0</v>
      </c>
      <c r="AL23" s="42"/>
      <c r="AM23" s="42">
        <f t="shared" si="13"/>
        <v>0</v>
      </c>
      <c r="AN23" s="42">
        <f t="shared" si="14"/>
        <v>0</v>
      </c>
      <c r="AO23" s="42"/>
      <c r="AP23" s="42">
        <f t="shared" si="15"/>
        <v>0</v>
      </c>
      <c r="AQ23" s="42">
        <f t="shared" si="16"/>
        <v>0</v>
      </c>
      <c r="AR23" s="42">
        <v>18375.38</v>
      </c>
      <c r="AS23" s="42">
        <f t="shared" si="17"/>
        <v>6431.38</v>
      </c>
      <c r="AT23" s="42">
        <f t="shared" si="18"/>
        <v>0</v>
      </c>
      <c r="AU23" s="42"/>
      <c r="AV23" s="42">
        <f t="shared" si="27"/>
        <v>0</v>
      </c>
      <c r="AW23" s="42">
        <f t="shared" si="22"/>
        <v>0</v>
      </c>
      <c r="AX23" s="41">
        <f t="shared" si="23"/>
        <v>18375.38</v>
      </c>
      <c r="AY23" s="36">
        <f t="shared" ca="1" si="24"/>
        <v>6431.38</v>
      </c>
      <c r="AZ23" s="13">
        <f t="shared" ca="1" si="25"/>
        <v>0</v>
      </c>
      <c r="BA23" s="67">
        <f t="shared" si="1"/>
        <v>0</v>
      </c>
      <c r="BB23" s="38">
        <f t="shared" ca="1" si="2"/>
        <v>0</v>
      </c>
      <c r="BC23" s="65">
        <f t="shared" ca="1" si="3"/>
        <v>0</v>
      </c>
      <c r="BD23"/>
      <c r="BE23" s="64">
        <f t="shared" si="26"/>
        <v>0</v>
      </c>
      <c r="BF23" s="35" t="str">
        <f>IF(BE23&lt;&gt;0,"MEDIDO","NÃO MEDIDO")</f>
        <v>NÃO MEDIDO</v>
      </c>
      <c r="BG23" s="62"/>
      <c r="BH23" s="62"/>
    </row>
    <row r="24" spans="1:60" s="21" customFormat="1" ht="30" customHeight="1" x14ac:dyDescent="0.2">
      <c r="A24" s="21" t="s">
        <v>55</v>
      </c>
      <c r="C24" s="52">
        <v>10400</v>
      </c>
      <c r="D24" s="51" t="s">
        <v>541</v>
      </c>
      <c r="E24" s="103"/>
      <c r="F24" s="102"/>
      <c r="G24" s="50">
        <v>0</v>
      </c>
      <c r="H24" s="50">
        <v>0</v>
      </c>
      <c r="I24" s="50">
        <f t="shared" si="19"/>
        <v>0</v>
      </c>
      <c r="J24" s="48"/>
      <c r="K24" s="50">
        <f t="shared" si="20"/>
        <v>0</v>
      </c>
      <c r="L24" s="47"/>
      <c r="M24" s="46">
        <f t="shared" si="21"/>
        <v>0</v>
      </c>
      <c r="N24" s="101"/>
      <c r="O24" s="42">
        <f>ROUND($N24*$J24,2)</f>
        <v>0</v>
      </c>
      <c r="P24" s="42">
        <f>ROUND(N24*L24,2)</f>
        <v>0</v>
      </c>
      <c r="Q24" s="44"/>
      <c r="R24" s="42">
        <f>ROUND($Q24*$J24,2)</f>
        <v>0</v>
      </c>
      <c r="S24" s="42">
        <f>ROUND(Q24*$L24,2)</f>
        <v>0</v>
      </c>
      <c r="T24" s="44"/>
      <c r="U24" s="42">
        <f t="shared" si="4"/>
        <v>0</v>
      </c>
      <c r="V24" s="42">
        <f t="shared" si="5"/>
        <v>0</v>
      </c>
      <c r="W24" s="44"/>
      <c r="X24" s="42">
        <f t="shared" si="6"/>
        <v>0</v>
      </c>
      <c r="Y24" s="42">
        <f t="shared" si="7"/>
        <v>0</v>
      </c>
      <c r="Z24" s="44"/>
      <c r="AA24" s="42">
        <f t="shared" si="8"/>
        <v>0</v>
      </c>
      <c r="AB24" s="42">
        <f t="shared" si="9"/>
        <v>0</v>
      </c>
      <c r="AC24" s="42"/>
      <c r="AD24" s="42">
        <f t="shared" si="10"/>
        <v>0</v>
      </c>
      <c r="AE24" s="42">
        <f t="shared" si="11"/>
        <v>0</v>
      </c>
      <c r="AF24" s="42"/>
      <c r="AG24" s="42">
        <f>ROUND($AF24*$J24,2)</f>
        <v>0</v>
      </c>
      <c r="AH24" s="42">
        <f>ROUND(AF24*$L24,2)</f>
        <v>0</v>
      </c>
      <c r="AI24" s="44"/>
      <c r="AJ24" s="42">
        <f>ROUND($AI24*$J24,2)</f>
        <v>0</v>
      </c>
      <c r="AK24" s="42">
        <f t="shared" si="12"/>
        <v>0</v>
      </c>
      <c r="AL24" s="100"/>
      <c r="AM24" s="42">
        <f t="shared" si="13"/>
        <v>0</v>
      </c>
      <c r="AN24" s="42">
        <f t="shared" si="14"/>
        <v>0</v>
      </c>
      <c r="AO24" s="44"/>
      <c r="AP24" s="42">
        <f t="shared" si="15"/>
        <v>0</v>
      </c>
      <c r="AQ24" s="42">
        <f t="shared" si="16"/>
        <v>0</v>
      </c>
      <c r="AR24" s="42"/>
      <c r="AS24" s="42">
        <f t="shared" si="17"/>
        <v>0</v>
      </c>
      <c r="AT24" s="42">
        <f t="shared" si="18"/>
        <v>0</v>
      </c>
      <c r="AU24" s="42"/>
      <c r="AV24" s="42">
        <f t="shared" si="27"/>
        <v>0</v>
      </c>
      <c r="AW24" s="42">
        <f t="shared" si="22"/>
        <v>0</v>
      </c>
      <c r="AX24" s="41">
        <f t="shared" si="23"/>
        <v>0</v>
      </c>
      <c r="AY24" s="36">
        <f t="shared" ca="1" si="24"/>
        <v>0</v>
      </c>
      <c r="AZ24" s="13">
        <f t="shared" ca="1" si="25"/>
        <v>0</v>
      </c>
      <c r="BA24" s="67">
        <f t="shared" si="1"/>
        <v>0</v>
      </c>
      <c r="BB24" s="38">
        <f t="shared" ca="1" si="2"/>
        <v>0</v>
      </c>
      <c r="BC24" s="65">
        <f t="shared" ca="1" si="3"/>
        <v>0</v>
      </c>
      <c r="BD24"/>
      <c r="BE24" s="64">
        <f t="shared" si="26"/>
        <v>2.8887</v>
      </c>
      <c r="BF24" s="53" t="str">
        <f>IF(COUNTIF(BF25:BF25,"MEDIDO")&gt;0,"MEDIDO","NÃO MEDIDO")</f>
        <v>NÃO MEDIDO</v>
      </c>
      <c r="BG24" s="62"/>
      <c r="BH24" s="62"/>
    </row>
    <row r="25" spans="1:60" s="21" customFormat="1" ht="60" customHeight="1" x14ac:dyDescent="0.2">
      <c r="A25" s="21" t="s">
        <v>53</v>
      </c>
      <c r="C25" s="52" t="s">
        <v>540</v>
      </c>
      <c r="D25" s="51" t="s">
        <v>539</v>
      </c>
      <c r="E25" s="103" t="s">
        <v>81</v>
      </c>
      <c r="F25" s="102">
        <v>1</v>
      </c>
      <c r="G25" s="105">
        <v>2.8887</v>
      </c>
      <c r="H25" s="105">
        <v>0</v>
      </c>
      <c r="I25" s="105">
        <f t="shared" si="19"/>
        <v>3.8887</v>
      </c>
      <c r="J25" s="48">
        <v>3019.02</v>
      </c>
      <c r="K25" s="50">
        <f t="shared" si="20"/>
        <v>11740.060000000001</v>
      </c>
      <c r="L25" s="47"/>
      <c r="M25" s="46">
        <f t="shared" si="21"/>
        <v>0</v>
      </c>
      <c r="N25" s="101"/>
      <c r="O25" s="42">
        <f>ROUND($N25*$J25,2)</f>
        <v>0</v>
      </c>
      <c r="P25" s="42">
        <f>ROUND(N25*L25,2)</f>
        <v>0</v>
      </c>
      <c r="Q25" s="42"/>
      <c r="R25" s="42">
        <f>ROUND($Q25*$J25,2)</f>
        <v>0</v>
      </c>
      <c r="S25" s="42">
        <f>ROUND(Q25*$L25,2)</f>
        <v>0</v>
      </c>
      <c r="T25" s="44"/>
      <c r="U25" s="42">
        <f t="shared" si="4"/>
        <v>0</v>
      </c>
      <c r="V25" s="42">
        <f t="shared" si="5"/>
        <v>0</v>
      </c>
      <c r="W25" s="44"/>
      <c r="X25" s="42">
        <f t="shared" si="6"/>
        <v>0</v>
      </c>
      <c r="Y25" s="42">
        <f t="shared" si="7"/>
        <v>0</v>
      </c>
      <c r="Z25" s="44"/>
      <c r="AA25" s="42">
        <f t="shared" si="8"/>
        <v>0</v>
      </c>
      <c r="AB25" s="42">
        <f t="shared" si="9"/>
        <v>0</v>
      </c>
      <c r="AC25" s="42"/>
      <c r="AD25" s="42">
        <f t="shared" si="10"/>
        <v>0</v>
      </c>
      <c r="AE25" s="42">
        <f t="shared" si="11"/>
        <v>0</v>
      </c>
      <c r="AF25" s="42"/>
      <c r="AG25" s="42">
        <f>ROUND($AF25*$J25,2)</f>
        <v>0</v>
      </c>
      <c r="AH25" s="42">
        <f>ROUND(AF25*$L25,2)</f>
        <v>0</v>
      </c>
      <c r="AI25" s="42">
        <v>1</v>
      </c>
      <c r="AJ25" s="42">
        <f>ROUND($AI25*$J25,2)</f>
        <v>3019.02</v>
      </c>
      <c r="AK25" s="42">
        <f t="shared" si="12"/>
        <v>0</v>
      </c>
      <c r="AL25" s="100"/>
      <c r="AM25" s="42">
        <f t="shared" si="13"/>
        <v>0</v>
      </c>
      <c r="AN25" s="42">
        <f t="shared" si="14"/>
        <v>0</v>
      </c>
      <c r="AO25" s="44"/>
      <c r="AP25" s="42">
        <f t="shared" si="15"/>
        <v>0</v>
      </c>
      <c r="AQ25" s="42">
        <f t="shared" si="16"/>
        <v>0</v>
      </c>
      <c r="AR25" s="42"/>
      <c r="AS25" s="42">
        <f t="shared" si="17"/>
        <v>0</v>
      </c>
      <c r="AT25" s="42">
        <f t="shared" si="18"/>
        <v>0</v>
      </c>
      <c r="AU25" s="75">
        <v>2.8887</v>
      </c>
      <c r="AV25" s="42">
        <f t="shared" si="27"/>
        <v>8721.0400000000009</v>
      </c>
      <c r="AW25" s="42">
        <f t="shared" si="22"/>
        <v>0</v>
      </c>
      <c r="AX25" s="104">
        <f t="shared" si="23"/>
        <v>3.8887</v>
      </c>
      <c r="AY25" s="36">
        <f t="shared" ca="1" si="24"/>
        <v>11740.060000000001</v>
      </c>
      <c r="AZ25" s="13">
        <f t="shared" ca="1" si="25"/>
        <v>0</v>
      </c>
      <c r="BA25" s="67">
        <f t="shared" si="1"/>
        <v>0</v>
      </c>
      <c r="BB25" s="38">
        <f t="shared" ca="1" si="2"/>
        <v>0</v>
      </c>
      <c r="BC25" s="65">
        <f t="shared" ca="1" si="3"/>
        <v>0</v>
      </c>
      <c r="BD25"/>
      <c r="BE25" s="64">
        <f t="shared" si="26"/>
        <v>0</v>
      </c>
      <c r="BF25" s="35" t="str">
        <f>IF(BE25&lt;&gt;0,"MEDIDO","NÃO MEDIDO")</f>
        <v>NÃO MEDIDO</v>
      </c>
      <c r="BG25" s="62"/>
      <c r="BH25" s="62"/>
    </row>
    <row r="26" spans="1:60" s="21" customFormat="1" ht="44.25" customHeight="1" x14ac:dyDescent="0.2">
      <c r="A26" s="21" t="s">
        <v>55</v>
      </c>
      <c r="C26" s="52">
        <v>10900</v>
      </c>
      <c r="D26" s="51" t="s">
        <v>128</v>
      </c>
      <c r="E26" s="103"/>
      <c r="F26" s="102"/>
      <c r="G26" s="50">
        <v>0</v>
      </c>
      <c r="H26" s="50">
        <v>0</v>
      </c>
      <c r="I26" s="50">
        <f t="shared" si="19"/>
        <v>0</v>
      </c>
      <c r="J26" s="48"/>
      <c r="K26" s="50">
        <f t="shared" si="20"/>
        <v>0</v>
      </c>
      <c r="L26" s="47"/>
      <c r="M26" s="46">
        <f t="shared" si="21"/>
        <v>0</v>
      </c>
      <c r="N26" s="101"/>
      <c r="O26" s="42"/>
      <c r="P26" s="42"/>
      <c r="Q26" s="42"/>
      <c r="R26" s="42"/>
      <c r="S26" s="42"/>
      <c r="T26" s="44"/>
      <c r="U26" s="42">
        <f t="shared" si="4"/>
        <v>0</v>
      </c>
      <c r="V26" s="42">
        <f t="shared" si="5"/>
        <v>0</v>
      </c>
      <c r="W26" s="44"/>
      <c r="X26" s="42">
        <f t="shared" si="6"/>
        <v>0</v>
      </c>
      <c r="Y26" s="42">
        <f t="shared" si="7"/>
        <v>0</v>
      </c>
      <c r="Z26" s="44"/>
      <c r="AA26" s="42">
        <f t="shared" si="8"/>
        <v>0</v>
      </c>
      <c r="AB26" s="42">
        <f t="shared" si="9"/>
        <v>0</v>
      </c>
      <c r="AC26" s="42"/>
      <c r="AD26" s="42">
        <f t="shared" si="10"/>
        <v>0</v>
      </c>
      <c r="AE26" s="42">
        <f t="shared" si="11"/>
        <v>0</v>
      </c>
      <c r="AF26" s="42"/>
      <c r="AG26" s="42"/>
      <c r="AH26" s="42"/>
      <c r="AI26" s="42"/>
      <c r="AJ26" s="42"/>
      <c r="AK26" s="42">
        <f t="shared" si="12"/>
        <v>0</v>
      </c>
      <c r="AL26" s="100"/>
      <c r="AM26" s="42">
        <f t="shared" si="13"/>
        <v>0</v>
      </c>
      <c r="AN26" s="42">
        <f t="shared" si="14"/>
        <v>0</v>
      </c>
      <c r="AO26" s="44"/>
      <c r="AP26" s="42">
        <f t="shared" si="15"/>
        <v>0</v>
      </c>
      <c r="AQ26" s="42">
        <f t="shared" si="16"/>
        <v>0</v>
      </c>
      <c r="AR26" s="42"/>
      <c r="AS26" s="42">
        <f t="shared" si="17"/>
        <v>0</v>
      </c>
      <c r="AT26" s="42">
        <f t="shared" si="18"/>
        <v>0</v>
      </c>
      <c r="AU26" s="42"/>
      <c r="AV26" s="42">
        <f t="shared" si="27"/>
        <v>0</v>
      </c>
      <c r="AW26" s="42">
        <f t="shared" si="22"/>
        <v>0</v>
      </c>
      <c r="AX26" s="41">
        <f t="shared" si="23"/>
        <v>0</v>
      </c>
      <c r="AY26" s="36">
        <f t="shared" ca="1" si="24"/>
        <v>0</v>
      </c>
      <c r="AZ26" s="13">
        <f t="shared" ca="1" si="25"/>
        <v>0</v>
      </c>
      <c r="BA26" s="67">
        <f t="shared" si="1"/>
        <v>0</v>
      </c>
      <c r="BB26" s="38">
        <f t="shared" ca="1" si="2"/>
        <v>0</v>
      </c>
      <c r="BC26" s="65">
        <f t="shared" ca="1" si="3"/>
        <v>0</v>
      </c>
      <c r="BD26"/>
      <c r="BE26" s="64">
        <f t="shared" si="26"/>
        <v>1</v>
      </c>
      <c r="BF26" s="35" t="str">
        <f>IF(COUNTIF(BF27:BF27,"MEDIDO")&gt;0,"MEDIDO","NÃO MEDIDO")</f>
        <v>NÃO MEDIDO</v>
      </c>
      <c r="BG26" s="62"/>
      <c r="BH26" s="62"/>
    </row>
    <row r="27" spans="1:60" s="21" customFormat="1" ht="60" customHeight="1" x14ac:dyDescent="0.2">
      <c r="A27" s="21" t="s">
        <v>53</v>
      </c>
      <c r="C27" s="52" t="s">
        <v>538</v>
      </c>
      <c r="D27" s="51" t="s">
        <v>126</v>
      </c>
      <c r="E27" s="103" t="s">
        <v>125</v>
      </c>
      <c r="F27" s="102">
        <v>12</v>
      </c>
      <c r="G27" s="50">
        <v>0</v>
      </c>
      <c r="H27" s="50">
        <v>0</v>
      </c>
      <c r="I27" s="50">
        <f t="shared" si="19"/>
        <v>12</v>
      </c>
      <c r="J27" s="48">
        <v>2318.04</v>
      </c>
      <c r="K27" s="50">
        <f t="shared" si="20"/>
        <v>27816.48</v>
      </c>
      <c r="L27" s="47"/>
      <c r="M27" s="46">
        <f t="shared" si="21"/>
        <v>0</v>
      </c>
      <c r="N27" s="49">
        <v>1</v>
      </c>
      <c r="O27" s="42">
        <f t="shared" ref="O27:O46" si="28">ROUND($N27*$J27,2)</f>
        <v>2318.04</v>
      </c>
      <c r="P27" s="42"/>
      <c r="Q27" s="42">
        <v>1</v>
      </c>
      <c r="R27" s="42">
        <f t="shared" ref="R27:R46" si="29">ROUND($Q27*$J27,2)</f>
        <v>2318.04</v>
      </c>
      <c r="S27" s="42"/>
      <c r="T27" s="42">
        <v>1</v>
      </c>
      <c r="U27" s="42">
        <f t="shared" si="4"/>
        <v>2318.04</v>
      </c>
      <c r="V27" s="42">
        <f t="shared" si="5"/>
        <v>0</v>
      </c>
      <c r="W27" s="42">
        <v>1</v>
      </c>
      <c r="X27" s="42">
        <f t="shared" si="6"/>
        <v>2318.04</v>
      </c>
      <c r="Y27" s="42">
        <f t="shared" si="7"/>
        <v>0</v>
      </c>
      <c r="Z27" s="42">
        <v>1</v>
      </c>
      <c r="AA27" s="42">
        <f t="shared" si="8"/>
        <v>2318.04</v>
      </c>
      <c r="AB27" s="42">
        <f t="shared" si="9"/>
        <v>0</v>
      </c>
      <c r="AC27" s="42">
        <v>1</v>
      </c>
      <c r="AD27" s="42">
        <f t="shared" si="10"/>
        <v>2318.04</v>
      </c>
      <c r="AE27" s="42">
        <f t="shared" si="11"/>
        <v>0</v>
      </c>
      <c r="AF27" s="42">
        <v>1</v>
      </c>
      <c r="AG27" s="42">
        <f t="shared" ref="AG27:AG46" si="30">ROUND($AF27*$J27,2)</f>
        <v>2318.04</v>
      </c>
      <c r="AH27" s="42">
        <f t="shared" ref="AH27:AH46" si="31">ROUND(AF27*$L27,2)</f>
        <v>0</v>
      </c>
      <c r="AI27" s="42">
        <v>1</v>
      </c>
      <c r="AJ27" s="42">
        <f t="shared" ref="AJ27:AJ46" si="32">ROUND($AI27*$J27,2)</f>
        <v>2318.04</v>
      </c>
      <c r="AK27" s="42">
        <f t="shared" si="12"/>
        <v>0</v>
      </c>
      <c r="AL27" s="42">
        <v>1</v>
      </c>
      <c r="AM27" s="42">
        <f t="shared" si="13"/>
        <v>2318.04</v>
      </c>
      <c r="AN27" s="42">
        <f t="shared" si="14"/>
        <v>0</v>
      </c>
      <c r="AO27" s="42">
        <v>1</v>
      </c>
      <c r="AP27" s="42">
        <f t="shared" si="15"/>
        <v>2318.04</v>
      </c>
      <c r="AQ27" s="42">
        <f t="shared" si="16"/>
        <v>0</v>
      </c>
      <c r="AR27" s="42">
        <v>1</v>
      </c>
      <c r="AS27" s="42">
        <f t="shared" si="17"/>
        <v>2318.04</v>
      </c>
      <c r="AT27" s="42">
        <f t="shared" si="18"/>
        <v>0</v>
      </c>
      <c r="AU27" s="42">
        <v>1</v>
      </c>
      <c r="AV27" s="42">
        <f t="shared" si="27"/>
        <v>2318.04</v>
      </c>
      <c r="AW27" s="42">
        <f t="shared" si="22"/>
        <v>0</v>
      </c>
      <c r="AX27" s="41">
        <f t="shared" si="23"/>
        <v>12</v>
      </c>
      <c r="AY27" s="36">
        <f t="shared" ca="1" si="24"/>
        <v>27816.480000000007</v>
      </c>
      <c r="AZ27" s="13">
        <f t="shared" ca="1" si="25"/>
        <v>0</v>
      </c>
      <c r="BA27" s="67">
        <f t="shared" si="1"/>
        <v>0</v>
      </c>
      <c r="BB27" s="38">
        <f t="shared" ca="1" si="2"/>
        <v>0</v>
      </c>
      <c r="BC27" s="65">
        <f t="shared" ca="1" si="3"/>
        <v>0</v>
      </c>
      <c r="BD27"/>
      <c r="BE27" s="64">
        <f t="shared" si="26"/>
        <v>0</v>
      </c>
      <c r="BF27" s="35" t="str">
        <f>IF(BE27&lt;&gt;0,"MEDIDO","NÃO MEDIDO")</f>
        <v>NÃO MEDIDO</v>
      </c>
      <c r="BG27" s="62"/>
      <c r="BH27" s="62"/>
    </row>
    <row r="28" spans="1:60" s="21" customFormat="1" ht="30" customHeight="1" x14ac:dyDescent="0.2">
      <c r="A28" s="21" t="s">
        <v>55</v>
      </c>
      <c r="C28" s="52">
        <v>2</v>
      </c>
      <c r="D28" s="51" t="s">
        <v>124</v>
      </c>
      <c r="E28" s="103"/>
      <c r="F28" s="102"/>
      <c r="G28" s="50">
        <v>0</v>
      </c>
      <c r="H28" s="50">
        <v>0</v>
      </c>
      <c r="I28" s="50">
        <f t="shared" si="19"/>
        <v>0</v>
      </c>
      <c r="J28" s="48"/>
      <c r="K28" s="50">
        <f t="shared" si="20"/>
        <v>0</v>
      </c>
      <c r="L28" s="47"/>
      <c r="M28" s="46">
        <f t="shared" si="21"/>
        <v>0</v>
      </c>
      <c r="N28" s="101"/>
      <c r="O28" s="42">
        <f t="shared" si="28"/>
        <v>0</v>
      </c>
      <c r="P28" s="42">
        <f t="shared" ref="P28:P46" si="33">ROUND(N28*L28,2)</f>
        <v>0</v>
      </c>
      <c r="Q28" s="42"/>
      <c r="R28" s="42">
        <f t="shared" si="29"/>
        <v>0</v>
      </c>
      <c r="S28" s="42">
        <f t="shared" ref="S28:S46" si="34">ROUND(Q28*$L28,2)</f>
        <v>0</v>
      </c>
      <c r="T28" s="44"/>
      <c r="U28" s="42">
        <f t="shared" si="4"/>
        <v>0</v>
      </c>
      <c r="V28" s="42">
        <f t="shared" si="5"/>
        <v>0</v>
      </c>
      <c r="W28" s="44"/>
      <c r="X28" s="42">
        <f t="shared" si="6"/>
        <v>0</v>
      </c>
      <c r="Y28" s="42">
        <f t="shared" si="7"/>
        <v>0</v>
      </c>
      <c r="Z28" s="44"/>
      <c r="AA28" s="42">
        <f t="shared" si="8"/>
        <v>0</v>
      </c>
      <c r="AB28" s="42">
        <f t="shared" si="9"/>
        <v>0</v>
      </c>
      <c r="AC28" s="42"/>
      <c r="AD28" s="42">
        <f t="shared" si="10"/>
        <v>0</v>
      </c>
      <c r="AE28" s="42">
        <f t="shared" si="11"/>
        <v>0</v>
      </c>
      <c r="AF28" s="42"/>
      <c r="AG28" s="42">
        <f t="shared" si="30"/>
        <v>0</v>
      </c>
      <c r="AH28" s="42">
        <f t="shared" si="31"/>
        <v>0</v>
      </c>
      <c r="AI28" s="42"/>
      <c r="AJ28" s="42">
        <f t="shared" si="32"/>
        <v>0</v>
      </c>
      <c r="AK28" s="42">
        <f t="shared" si="12"/>
        <v>0</v>
      </c>
      <c r="AL28" s="100"/>
      <c r="AM28" s="42">
        <f t="shared" si="13"/>
        <v>0</v>
      </c>
      <c r="AN28" s="42">
        <f t="shared" si="14"/>
        <v>0</v>
      </c>
      <c r="AO28" s="44"/>
      <c r="AP28" s="42">
        <f t="shared" si="15"/>
        <v>0</v>
      </c>
      <c r="AQ28" s="42">
        <f t="shared" si="16"/>
        <v>0</v>
      </c>
      <c r="AR28" s="42"/>
      <c r="AS28" s="42">
        <f t="shared" si="17"/>
        <v>0</v>
      </c>
      <c r="AT28" s="42">
        <f t="shared" si="18"/>
        <v>0</v>
      </c>
      <c r="AU28" s="42"/>
      <c r="AV28" s="42">
        <f t="shared" si="27"/>
        <v>0</v>
      </c>
      <c r="AW28" s="42">
        <f t="shared" si="22"/>
        <v>0</v>
      </c>
      <c r="AX28" s="41">
        <f t="shared" si="23"/>
        <v>0</v>
      </c>
      <c r="AY28" s="36">
        <f t="shared" ca="1" si="24"/>
        <v>0</v>
      </c>
      <c r="AZ28" s="13">
        <f t="shared" ca="1" si="25"/>
        <v>0</v>
      </c>
      <c r="BA28" s="67">
        <f t="shared" si="1"/>
        <v>0</v>
      </c>
      <c r="BB28" s="38">
        <f t="shared" ca="1" si="2"/>
        <v>0</v>
      </c>
      <c r="BC28" s="65">
        <f t="shared" ca="1" si="3"/>
        <v>0</v>
      </c>
      <c r="BD28"/>
      <c r="BE28" s="64">
        <f t="shared" si="26"/>
        <v>0</v>
      </c>
      <c r="BF28" s="53" t="str">
        <f>IF(COUNTIF(BF29:BF145,"MEDIDO")&gt;0,"MEDIDO","NÃO MEDIDO")</f>
        <v>MEDIDO</v>
      </c>
      <c r="BG28" s="62"/>
      <c r="BH28" s="62"/>
    </row>
    <row r="29" spans="1:60" s="21" customFormat="1" ht="30" customHeight="1" x14ac:dyDescent="0.2">
      <c r="A29" s="21" t="s">
        <v>55</v>
      </c>
      <c r="C29" s="52">
        <v>20100</v>
      </c>
      <c r="D29" s="51" t="s">
        <v>123</v>
      </c>
      <c r="E29" s="103"/>
      <c r="F29" s="102"/>
      <c r="G29" s="50">
        <v>0</v>
      </c>
      <c r="H29" s="50">
        <v>0</v>
      </c>
      <c r="I29" s="50">
        <f t="shared" si="19"/>
        <v>0</v>
      </c>
      <c r="J29" s="48"/>
      <c r="K29" s="50">
        <f t="shared" si="20"/>
        <v>0</v>
      </c>
      <c r="L29" s="47"/>
      <c r="M29" s="46">
        <f t="shared" si="21"/>
        <v>0</v>
      </c>
      <c r="N29" s="101"/>
      <c r="O29" s="42">
        <f t="shared" si="28"/>
        <v>0</v>
      </c>
      <c r="P29" s="42">
        <f t="shared" si="33"/>
        <v>0</v>
      </c>
      <c r="Q29" s="42"/>
      <c r="R29" s="42">
        <f t="shared" si="29"/>
        <v>0</v>
      </c>
      <c r="S29" s="42">
        <f t="shared" si="34"/>
        <v>0</v>
      </c>
      <c r="T29" s="44"/>
      <c r="U29" s="42">
        <f t="shared" si="4"/>
        <v>0</v>
      </c>
      <c r="V29" s="42">
        <f t="shared" si="5"/>
        <v>0</v>
      </c>
      <c r="W29" s="44"/>
      <c r="X29" s="42">
        <f t="shared" si="6"/>
        <v>0</v>
      </c>
      <c r="Y29" s="42">
        <f t="shared" si="7"/>
        <v>0</v>
      </c>
      <c r="Z29" s="44"/>
      <c r="AA29" s="42">
        <f t="shared" si="8"/>
        <v>0</v>
      </c>
      <c r="AB29" s="42">
        <f t="shared" si="9"/>
        <v>0</v>
      </c>
      <c r="AC29" s="42"/>
      <c r="AD29" s="42">
        <f t="shared" si="10"/>
        <v>0</v>
      </c>
      <c r="AE29" s="42">
        <f t="shared" si="11"/>
        <v>0</v>
      </c>
      <c r="AF29" s="42"/>
      <c r="AG29" s="42">
        <f t="shared" si="30"/>
        <v>0</v>
      </c>
      <c r="AH29" s="42">
        <f t="shared" si="31"/>
        <v>0</v>
      </c>
      <c r="AI29" s="42"/>
      <c r="AJ29" s="42">
        <f t="shared" si="32"/>
        <v>0</v>
      </c>
      <c r="AK29" s="42">
        <f t="shared" si="12"/>
        <v>0</v>
      </c>
      <c r="AL29" s="100"/>
      <c r="AM29" s="42">
        <f t="shared" si="13"/>
        <v>0</v>
      </c>
      <c r="AN29" s="42">
        <f t="shared" si="14"/>
        <v>0</v>
      </c>
      <c r="AO29" s="44"/>
      <c r="AP29" s="42">
        <f t="shared" si="15"/>
        <v>0</v>
      </c>
      <c r="AQ29" s="42">
        <f t="shared" si="16"/>
        <v>0</v>
      </c>
      <c r="AR29" s="42"/>
      <c r="AS29" s="42">
        <f t="shared" si="17"/>
        <v>0</v>
      </c>
      <c r="AT29" s="42">
        <f t="shared" si="18"/>
        <v>0</v>
      </c>
      <c r="AU29" s="42"/>
      <c r="AV29" s="42">
        <f t="shared" si="27"/>
        <v>0</v>
      </c>
      <c r="AW29" s="42">
        <f t="shared" si="22"/>
        <v>0</v>
      </c>
      <c r="AX29" s="41">
        <f t="shared" si="23"/>
        <v>0</v>
      </c>
      <c r="AY29" s="36">
        <f t="shared" ca="1" si="24"/>
        <v>0</v>
      </c>
      <c r="AZ29" s="13">
        <f t="shared" ca="1" si="25"/>
        <v>0</v>
      </c>
      <c r="BA29" s="67">
        <f t="shared" si="1"/>
        <v>0</v>
      </c>
      <c r="BB29" s="38">
        <f t="shared" ca="1" si="2"/>
        <v>0</v>
      </c>
      <c r="BC29" s="65">
        <f t="shared" ca="1" si="3"/>
        <v>0</v>
      </c>
      <c r="BD29"/>
      <c r="BE29" s="64">
        <f t="shared" si="26"/>
        <v>29.66</v>
      </c>
      <c r="BF29" s="53" t="str">
        <f>IF(COUNTIF(BF30:BF47,"MEDIDO")&gt;0,"MEDIDO","NÃO MEDIDO")</f>
        <v>MEDIDO</v>
      </c>
      <c r="BG29" s="62"/>
      <c r="BH29" s="62"/>
    </row>
    <row r="30" spans="1:60" s="21" customFormat="1" ht="30" customHeight="1" x14ac:dyDescent="0.2">
      <c r="A30" s="21" t="s">
        <v>53</v>
      </c>
      <c r="C30" s="52" t="s">
        <v>537</v>
      </c>
      <c r="D30" s="51" t="s">
        <v>536</v>
      </c>
      <c r="E30" s="103" t="s">
        <v>67</v>
      </c>
      <c r="F30" s="102">
        <v>1</v>
      </c>
      <c r="G30" s="50">
        <v>0</v>
      </c>
      <c r="H30" s="50">
        <v>29.66</v>
      </c>
      <c r="I30" s="50">
        <f t="shared" si="19"/>
        <v>30.66</v>
      </c>
      <c r="J30" s="48">
        <v>5049.28</v>
      </c>
      <c r="K30" s="50">
        <f t="shared" si="20"/>
        <v>154810.92000000001</v>
      </c>
      <c r="L30" s="47"/>
      <c r="M30" s="46">
        <f t="shared" si="21"/>
        <v>0</v>
      </c>
      <c r="N30" s="101"/>
      <c r="O30" s="42">
        <f t="shared" si="28"/>
        <v>0</v>
      </c>
      <c r="P30" s="42">
        <f t="shared" si="33"/>
        <v>0</v>
      </c>
      <c r="Q30" s="42"/>
      <c r="R30" s="42">
        <f t="shared" si="29"/>
        <v>0</v>
      </c>
      <c r="S30" s="42">
        <f t="shared" si="34"/>
        <v>0</v>
      </c>
      <c r="T30" s="44"/>
      <c r="U30" s="42">
        <f t="shared" si="4"/>
        <v>0</v>
      </c>
      <c r="V30" s="42">
        <f t="shared" si="5"/>
        <v>0</v>
      </c>
      <c r="W30" s="44"/>
      <c r="X30" s="42">
        <f t="shared" si="6"/>
        <v>0</v>
      </c>
      <c r="Y30" s="42">
        <f t="shared" si="7"/>
        <v>0</v>
      </c>
      <c r="Z30" s="44"/>
      <c r="AA30" s="42">
        <f t="shared" si="8"/>
        <v>0</v>
      </c>
      <c r="AB30" s="42">
        <f t="shared" si="9"/>
        <v>0</v>
      </c>
      <c r="AC30" s="42"/>
      <c r="AD30" s="42">
        <f t="shared" si="10"/>
        <v>0</v>
      </c>
      <c r="AE30" s="42">
        <f t="shared" si="11"/>
        <v>0</v>
      </c>
      <c r="AF30" s="42"/>
      <c r="AG30" s="42">
        <f t="shared" si="30"/>
        <v>0</v>
      </c>
      <c r="AH30" s="42">
        <f t="shared" si="31"/>
        <v>0</v>
      </c>
      <c r="AI30" s="42">
        <v>1</v>
      </c>
      <c r="AJ30" s="42">
        <f t="shared" si="32"/>
        <v>5049.28</v>
      </c>
      <c r="AK30" s="42">
        <f t="shared" si="12"/>
        <v>0</v>
      </c>
      <c r="AL30" s="100"/>
      <c r="AM30" s="42">
        <f t="shared" si="13"/>
        <v>0</v>
      </c>
      <c r="AN30" s="42">
        <f t="shared" si="14"/>
        <v>0</v>
      </c>
      <c r="AO30" s="44"/>
      <c r="AP30" s="42">
        <f t="shared" si="15"/>
        <v>0</v>
      </c>
      <c r="AQ30" s="42">
        <f t="shared" si="16"/>
        <v>0</v>
      </c>
      <c r="AR30" s="42"/>
      <c r="AS30" s="42">
        <f t="shared" si="17"/>
        <v>0</v>
      </c>
      <c r="AT30" s="42">
        <f t="shared" si="18"/>
        <v>0</v>
      </c>
      <c r="AU30" s="42">
        <v>29.66</v>
      </c>
      <c r="AV30" s="42">
        <f t="shared" si="27"/>
        <v>149761.64000000001</v>
      </c>
      <c r="AW30" s="42">
        <f t="shared" si="22"/>
        <v>0</v>
      </c>
      <c r="AX30" s="41">
        <f t="shared" si="23"/>
        <v>30.66</v>
      </c>
      <c r="AY30" s="36">
        <f t="shared" ca="1" si="24"/>
        <v>154810.92000000001</v>
      </c>
      <c r="AZ30" s="13">
        <f t="shared" ca="1" si="25"/>
        <v>0</v>
      </c>
      <c r="BA30" s="67">
        <f t="shared" si="1"/>
        <v>0</v>
      </c>
      <c r="BB30" s="38">
        <f t="shared" ca="1" si="2"/>
        <v>0</v>
      </c>
      <c r="BC30" s="65">
        <f t="shared" ca="1" si="3"/>
        <v>0</v>
      </c>
      <c r="BD30"/>
      <c r="BE30" s="64">
        <f t="shared" si="26"/>
        <v>0</v>
      </c>
      <c r="BF30" s="35" t="str">
        <f t="shared" ref="BF30:BF47" si="35">IF(BE30&lt;&gt;0,"MEDIDO","NÃO MEDIDO")</f>
        <v>NÃO MEDIDO</v>
      </c>
      <c r="BG30" s="62"/>
      <c r="BH30" s="62"/>
    </row>
    <row r="31" spans="1:60" s="21" customFormat="1" ht="30" customHeight="1" x14ac:dyDescent="0.2">
      <c r="A31" s="21" t="s">
        <v>53</v>
      </c>
      <c r="C31" s="52" t="s">
        <v>535</v>
      </c>
      <c r="D31" s="51" t="s">
        <v>534</v>
      </c>
      <c r="E31" s="103" t="s">
        <v>50</v>
      </c>
      <c r="F31" s="102">
        <v>47</v>
      </c>
      <c r="G31" s="50">
        <v>0</v>
      </c>
      <c r="H31" s="50">
        <v>-47</v>
      </c>
      <c r="I31" s="50">
        <f t="shared" si="19"/>
        <v>0</v>
      </c>
      <c r="J31" s="48">
        <v>12.71</v>
      </c>
      <c r="K31" s="50">
        <f t="shared" si="20"/>
        <v>0</v>
      </c>
      <c r="L31" s="47"/>
      <c r="M31" s="46">
        <f t="shared" si="21"/>
        <v>0</v>
      </c>
      <c r="N31" s="101"/>
      <c r="O31" s="42">
        <f t="shared" si="28"/>
        <v>0</v>
      </c>
      <c r="P31" s="42">
        <f t="shared" si="33"/>
        <v>0</v>
      </c>
      <c r="Q31" s="42"/>
      <c r="R31" s="42">
        <f t="shared" si="29"/>
        <v>0</v>
      </c>
      <c r="S31" s="42">
        <f t="shared" si="34"/>
        <v>0</v>
      </c>
      <c r="T31" s="44"/>
      <c r="U31" s="42">
        <f t="shared" si="4"/>
        <v>0</v>
      </c>
      <c r="V31" s="42">
        <f t="shared" si="5"/>
        <v>0</v>
      </c>
      <c r="W31" s="44"/>
      <c r="X31" s="42">
        <f t="shared" si="6"/>
        <v>0</v>
      </c>
      <c r="Y31" s="42">
        <f t="shared" si="7"/>
        <v>0</v>
      </c>
      <c r="Z31" s="44"/>
      <c r="AA31" s="42">
        <f t="shared" si="8"/>
        <v>0</v>
      </c>
      <c r="AB31" s="42">
        <f t="shared" si="9"/>
        <v>0</v>
      </c>
      <c r="AC31" s="42"/>
      <c r="AD31" s="42">
        <f t="shared" si="10"/>
        <v>0</v>
      </c>
      <c r="AE31" s="42">
        <f t="shared" si="11"/>
        <v>0</v>
      </c>
      <c r="AF31" s="42"/>
      <c r="AG31" s="42">
        <f t="shared" si="30"/>
        <v>0</v>
      </c>
      <c r="AH31" s="42">
        <f t="shared" si="31"/>
        <v>0</v>
      </c>
      <c r="AI31" s="42"/>
      <c r="AJ31" s="42">
        <f t="shared" si="32"/>
        <v>0</v>
      </c>
      <c r="AK31" s="42">
        <f t="shared" si="12"/>
        <v>0</v>
      </c>
      <c r="AL31" s="100"/>
      <c r="AM31" s="42">
        <f t="shared" si="13"/>
        <v>0</v>
      </c>
      <c r="AN31" s="42">
        <f t="shared" si="14"/>
        <v>0</v>
      </c>
      <c r="AO31" s="44"/>
      <c r="AP31" s="42">
        <f t="shared" si="15"/>
        <v>0</v>
      </c>
      <c r="AQ31" s="42">
        <f t="shared" si="16"/>
        <v>0</v>
      </c>
      <c r="AR31" s="42"/>
      <c r="AS31" s="42">
        <f t="shared" si="17"/>
        <v>0</v>
      </c>
      <c r="AT31" s="42">
        <f t="shared" si="18"/>
        <v>0</v>
      </c>
      <c r="AU31" s="42"/>
      <c r="AV31" s="42">
        <f t="shared" si="27"/>
        <v>0</v>
      </c>
      <c r="AW31" s="42">
        <f t="shared" si="22"/>
        <v>0</v>
      </c>
      <c r="AX31" s="41">
        <f t="shared" si="23"/>
        <v>0</v>
      </c>
      <c r="AY31" s="36">
        <f t="shared" ca="1" si="24"/>
        <v>0</v>
      </c>
      <c r="AZ31" s="13">
        <f t="shared" ca="1" si="25"/>
        <v>0</v>
      </c>
      <c r="BA31" s="67">
        <f t="shared" si="1"/>
        <v>0</v>
      </c>
      <c r="BB31" s="38">
        <f t="shared" ca="1" si="2"/>
        <v>0</v>
      </c>
      <c r="BC31" s="65">
        <f t="shared" ca="1" si="3"/>
        <v>0</v>
      </c>
      <c r="BD31"/>
      <c r="BE31" s="64">
        <f t="shared" si="26"/>
        <v>0</v>
      </c>
      <c r="BF31" s="35" t="str">
        <f t="shared" si="35"/>
        <v>NÃO MEDIDO</v>
      </c>
      <c r="BG31" s="62"/>
      <c r="BH31" s="62"/>
    </row>
    <row r="32" spans="1:60" s="21" customFormat="1" ht="30" customHeight="1" x14ac:dyDescent="0.2">
      <c r="A32" s="21" t="s">
        <v>53</v>
      </c>
      <c r="C32" s="52" t="s">
        <v>533</v>
      </c>
      <c r="D32" s="51" t="s">
        <v>532</v>
      </c>
      <c r="E32" s="7" t="s">
        <v>50</v>
      </c>
      <c r="F32" s="49">
        <v>51</v>
      </c>
      <c r="G32" s="50">
        <v>0</v>
      </c>
      <c r="H32" s="50">
        <v>-51</v>
      </c>
      <c r="I32" s="50">
        <f t="shared" si="19"/>
        <v>0</v>
      </c>
      <c r="J32" s="48">
        <v>14.53</v>
      </c>
      <c r="K32" s="50">
        <f t="shared" si="20"/>
        <v>0</v>
      </c>
      <c r="L32" s="47"/>
      <c r="M32" s="47">
        <f t="shared" si="21"/>
        <v>0</v>
      </c>
      <c r="N32" s="42"/>
      <c r="O32" s="42">
        <f t="shared" si="28"/>
        <v>0</v>
      </c>
      <c r="P32" s="42">
        <f t="shared" si="33"/>
        <v>0</v>
      </c>
      <c r="Q32" s="42"/>
      <c r="R32" s="42">
        <f t="shared" si="29"/>
        <v>0</v>
      </c>
      <c r="S32" s="42">
        <f t="shared" si="34"/>
        <v>0</v>
      </c>
      <c r="T32" s="42"/>
      <c r="U32" s="42">
        <f t="shared" si="4"/>
        <v>0</v>
      </c>
      <c r="V32" s="42">
        <f t="shared" si="5"/>
        <v>0</v>
      </c>
      <c r="W32" s="42"/>
      <c r="X32" s="42">
        <f t="shared" si="6"/>
        <v>0</v>
      </c>
      <c r="Y32" s="42">
        <f t="shared" si="7"/>
        <v>0</v>
      </c>
      <c r="Z32" s="42"/>
      <c r="AA32" s="42">
        <f t="shared" si="8"/>
        <v>0</v>
      </c>
      <c r="AB32" s="42">
        <f t="shared" si="9"/>
        <v>0</v>
      </c>
      <c r="AC32" s="42"/>
      <c r="AD32" s="42">
        <f t="shared" si="10"/>
        <v>0</v>
      </c>
      <c r="AE32" s="42">
        <f t="shared" si="11"/>
        <v>0</v>
      </c>
      <c r="AF32" s="42"/>
      <c r="AG32" s="42">
        <f t="shared" si="30"/>
        <v>0</v>
      </c>
      <c r="AH32" s="42">
        <f t="shared" si="31"/>
        <v>0</v>
      </c>
      <c r="AI32" s="42"/>
      <c r="AJ32" s="42">
        <f t="shared" si="32"/>
        <v>0</v>
      </c>
      <c r="AK32" s="42">
        <f t="shared" si="12"/>
        <v>0</v>
      </c>
      <c r="AL32" s="42"/>
      <c r="AM32" s="42">
        <f t="shared" si="13"/>
        <v>0</v>
      </c>
      <c r="AN32" s="42">
        <f t="shared" si="14"/>
        <v>0</v>
      </c>
      <c r="AO32" s="42"/>
      <c r="AP32" s="42">
        <f t="shared" si="15"/>
        <v>0</v>
      </c>
      <c r="AQ32" s="42">
        <f t="shared" si="16"/>
        <v>0</v>
      </c>
      <c r="AR32" s="42"/>
      <c r="AS32" s="42">
        <f t="shared" si="17"/>
        <v>0</v>
      </c>
      <c r="AT32" s="42">
        <f t="shared" si="18"/>
        <v>0</v>
      </c>
      <c r="AU32" s="42"/>
      <c r="AV32" s="42">
        <f t="shared" si="27"/>
        <v>0</v>
      </c>
      <c r="AW32" s="42">
        <f t="shared" si="22"/>
        <v>0</v>
      </c>
      <c r="AX32" s="41">
        <f t="shared" si="23"/>
        <v>0</v>
      </c>
      <c r="AY32" s="36">
        <f t="shared" ca="1" si="24"/>
        <v>0</v>
      </c>
      <c r="AZ32" s="13">
        <f t="shared" ca="1" si="25"/>
        <v>0</v>
      </c>
      <c r="BA32" s="67">
        <f t="shared" si="1"/>
        <v>0</v>
      </c>
      <c r="BB32" s="38">
        <f t="shared" ca="1" si="2"/>
        <v>0</v>
      </c>
      <c r="BC32" s="65">
        <f t="shared" ca="1" si="3"/>
        <v>0</v>
      </c>
      <c r="BD32"/>
      <c r="BE32" s="64">
        <f t="shared" si="26"/>
        <v>0</v>
      </c>
      <c r="BF32" s="35" t="str">
        <f t="shared" si="35"/>
        <v>NÃO MEDIDO</v>
      </c>
      <c r="BG32" s="62"/>
      <c r="BH32" s="62"/>
    </row>
    <row r="33" spans="1:61" s="21" customFormat="1" ht="30" customHeight="1" x14ac:dyDescent="0.2">
      <c r="A33" s="21" t="s">
        <v>53</v>
      </c>
      <c r="C33" s="52" t="s">
        <v>531</v>
      </c>
      <c r="D33" s="51" t="s">
        <v>530</v>
      </c>
      <c r="E33" s="7" t="s">
        <v>50</v>
      </c>
      <c r="F33" s="49">
        <v>39</v>
      </c>
      <c r="G33" s="50">
        <v>0</v>
      </c>
      <c r="H33" s="50">
        <v>-19.87</v>
      </c>
      <c r="I33" s="50">
        <f t="shared" si="19"/>
        <v>19.13</v>
      </c>
      <c r="J33" s="48">
        <v>45.35</v>
      </c>
      <c r="K33" s="50">
        <f t="shared" si="20"/>
        <v>867.55000000000007</v>
      </c>
      <c r="L33" s="47"/>
      <c r="M33" s="46">
        <f t="shared" si="21"/>
        <v>0</v>
      </c>
      <c r="N33" s="42"/>
      <c r="O33" s="42">
        <f t="shared" si="28"/>
        <v>0</v>
      </c>
      <c r="P33" s="42">
        <f t="shared" si="33"/>
        <v>0</v>
      </c>
      <c r="Q33" s="42"/>
      <c r="R33" s="42">
        <f t="shared" si="29"/>
        <v>0</v>
      </c>
      <c r="S33" s="42">
        <f t="shared" si="34"/>
        <v>0</v>
      </c>
      <c r="T33" s="42"/>
      <c r="U33" s="42">
        <f t="shared" si="4"/>
        <v>0</v>
      </c>
      <c r="V33" s="42">
        <f t="shared" si="5"/>
        <v>0</v>
      </c>
      <c r="W33" s="42"/>
      <c r="X33" s="42">
        <f t="shared" si="6"/>
        <v>0</v>
      </c>
      <c r="Y33" s="42">
        <f t="shared" si="7"/>
        <v>0</v>
      </c>
      <c r="Z33" s="42"/>
      <c r="AA33" s="42">
        <f t="shared" si="8"/>
        <v>0</v>
      </c>
      <c r="AB33" s="42">
        <f t="shared" si="9"/>
        <v>0</v>
      </c>
      <c r="AC33" s="42"/>
      <c r="AD33" s="42">
        <f t="shared" si="10"/>
        <v>0</v>
      </c>
      <c r="AE33" s="42">
        <f t="shared" si="11"/>
        <v>0</v>
      </c>
      <c r="AF33" s="42"/>
      <c r="AG33" s="42">
        <f t="shared" si="30"/>
        <v>0</v>
      </c>
      <c r="AH33" s="42">
        <f t="shared" si="31"/>
        <v>0</v>
      </c>
      <c r="AI33" s="42"/>
      <c r="AJ33" s="42">
        <f t="shared" si="32"/>
        <v>0</v>
      </c>
      <c r="AK33" s="42">
        <f t="shared" si="12"/>
        <v>0</v>
      </c>
      <c r="AL33" s="42">
        <v>19.13</v>
      </c>
      <c r="AM33" s="42">
        <f t="shared" si="13"/>
        <v>867.55</v>
      </c>
      <c r="AN33" s="42">
        <f t="shared" si="14"/>
        <v>0</v>
      </c>
      <c r="AO33" s="42"/>
      <c r="AP33" s="42">
        <f t="shared" si="15"/>
        <v>0</v>
      </c>
      <c r="AQ33" s="42">
        <f t="shared" si="16"/>
        <v>0</v>
      </c>
      <c r="AR33" s="42"/>
      <c r="AS33" s="42">
        <f t="shared" si="17"/>
        <v>0</v>
      </c>
      <c r="AT33" s="42">
        <f t="shared" si="18"/>
        <v>0</v>
      </c>
      <c r="AU33" s="42"/>
      <c r="AV33" s="42">
        <f t="shared" si="27"/>
        <v>0</v>
      </c>
      <c r="AW33" s="42">
        <f t="shared" si="22"/>
        <v>0</v>
      </c>
      <c r="AX33" s="41">
        <f t="shared" si="23"/>
        <v>19.13</v>
      </c>
      <c r="AY33" s="36">
        <f t="shared" ca="1" si="24"/>
        <v>867.55</v>
      </c>
      <c r="AZ33" s="13">
        <f t="shared" ca="1" si="25"/>
        <v>0</v>
      </c>
      <c r="BA33" s="67">
        <f t="shared" si="1"/>
        <v>0</v>
      </c>
      <c r="BB33" s="38">
        <f t="shared" ca="1" si="2"/>
        <v>0</v>
      </c>
      <c r="BC33" s="65">
        <f t="shared" ca="1" si="3"/>
        <v>0</v>
      </c>
      <c r="BD33"/>
      <c r="BE33" s="64">
        <f t="shared" si="26"/>
        <v>0</v>
      </c>
      <c r="BF33" s="35" t="str">
        <f t="shared" si="35"/>
        <v>NÃO MEDIDO</v>
      </c>
    </row>
    <row r="34" spans="1:61" s="21" customFormat="1" ht="30" customHeight="1" x14ac:dyDescent="0.2">
      <c r="A34" s="21" t="s">
        <v>53</v>
      </c>
      <c r="C34" s="52" t="s">
        <v>529</v>
      </c>
      <c r="D34" s="51" t="s">
        <v>528</v>
      </c>
      <c r="E34" s="7" t="s">
        <v>81</v>
      </c>
      <c r="F34" s="49">
        <v>15</v>
      </c>
      <c r="G34" s="50">
        <v>0</v>
      </c>
      <c r="H34" s="50">
        <v>-15</v>
      </c>
      <c r="I34" s="50">
        <f t="shared" si="19"/>
        <v>0</v>
      </c>
      <c r="J34" s="48">
        <v>1.68</v>
      </c>
      <c r="K34" s="50">
        <f t="shared" si="20"/>
        <v>0</v>
      </c>
      <c r="L34" s="47"/>
      <c r="M34" s="46">
        <f t="shared" si="21"/>
        <v>0</v>
      </c>
      <c r="N34" s="42"/>
      <c r="O34" s="42">
        <f t="shared" si="28"/>
        <v>0</v>
      </c>
      <c r="P34" s="42">
        <f t="shared" si="33"/>
        <v>0</v>
      </c>
      <c r="Q34" s="42"/>
      <c r="R34" s="42">
        <f t="shared" si="29"/>
        <v>0</v>
      </c>
      <c r="S34" s="42">
        <f t="shared" si="34"/>
        <v>0</v>
      </c>
      <c r="T34" s="42"/>
      <c r="U34" s="42">
        <f t="shared" si="4"/>
        <v>0</v>
      </c>
      <c r="V34" s="42">
        <f t="shared" si="5"/>
        <v>0</v>
      </c>
      <c r="W34" s="42"/>
      <c r="X34" s="42">
        <f t="shared" si="6"/>
        <v>0</v>
      </c>
      <c r="Y34" s="42">
        <f t="shared" si="7"/>
        <v>0</v>
      </c>
      <c r="Z34" s="42"/>
      <c r="AA34" s="42">
        <f t="shared" si="8"/>
        <v>0</v>
      </c>
      <c r="AB34" s="42">
        <f t="shared" si="9"/>
        <v>0</v>
      </c>
      <c r="AC34" s="42"/>
      <c r="AD34" s="42">
        <f t="shared" si="10"/>
        <v>0</v>
      </c>
      <c r="AE34" s="42">
        <f t="shared" si="11"/>
        <v>0</v>
      </c>
      <c r="AF34" s="42"/>
      <c r="AG34" s="42">
        <f t="shared" si="30"/>
        <v>0</v>
      </c>
      <c r="AH34" s="42">
        <f t="shared" si="31"/>
        <v>0</v>
      </c>
      <c r="AI34" s="42"/>
      <c r="AJ34" s="42">
        <f t="shared" si="32"/>
        <v>0</v>
      </c>
      <c r="AK34" s="42">
        <f t="shared" si="12"/>
        <v>0</v>
      </c>
      <c r="AL34" s="42"/>
      <c r="AM34" s="42">
        <f t="shared" si="13"/>
        <v>0</v>
      </c>
      <c r="AN34" s="42">
        <f t="shared" si="14"/>
        <v>0</v>
      </c>
      <c r="AO34" s="42"/>
      <c r="AP34" s="42">
        <f t="shared" si="15"/>
        <v>0</v>
      </c>
      <c r="AQ34" s="42">
        <f t="shared" si="16"/>
        <v>0</v>
      </c>
      <c r="AR34" s="42"/>
      <c r="AS34" s="42">
        <f t="shared" si="17"/>
        <v>0</v>
      </c>
      <c r="AT34" s="42">
        <f t="shared" si="18"/>
        <v>0</v>
      </c>
      <c r="AU34" s="42"/>
      <c r="AV34" s="42">
        <f t="shared" si="27"/>
        <v>0</v>
      </c>
      <c r="AW34" s="42">
        <f t="shared" si="22"/>
        <v>0</v>
      </c>
      <c r="AX34" s="41">
        <f t="shared" si="23"/>
        <v>0</v>
      </c>
      <c r="AY34" s="36">
        <f t="shared" ca="1" si="24"/>
        <v>0</v>
      </c>
      <c r="AZ34" s="13">
        <f t="shared" ca="1" si="25"/>
        <v>0</v>
      </c>
      <c r="BA34" s="67">
        <f t="shared" si="1"/>
        <v>0</v>
      </c>
      <c r="BB34" s="38">
        <f t="shared" ca="1" si="2"/>
        <v>0</v>
      </c>
      <c r="BC34" s="65">
        <f t="shared" ca="1" si="3"/>
        <v>0</v>
      </c>
      <c r="BD34"/>
      <c r="BE34" s="64">
        <f t="shared" si="26"/>
        <v>0</v>
      </c>
      <c r="BF34" s="35" t="str">
        <f t="shared" si="35"/>
        <v>NÃO MEDIDO</v>
      </c>
    </row>
    <row r="35" spans="1:61" s="21" customFormat="1" ht="30" customHeight="1" x14ac:dyDescent="0.2">
      <c r="A35" s="21" t="s">
        <v>53</v>
      </c>
      <c r="C35" s="52" t="s">
        <v>527</v>
      </c>
      <c r="D35" s="51" t="s">
        <v>526</v>
      </c>
      <c r="E35" s="7" t="s">
        <v>50</v>
      </c>
      <c r="F35" s="49">
        <v>5</v>
      </c>
      <c r="G35" s="50">
        <v>0</v>
      </c>
      <c r="H35" s="50">
        <v>-5</v>
      </c>
      <c r="I35" s="50">
        <f t="shared" si="19"/>
        <v>0</v>
      </c>
      <c r="J35" s="48">
        <v>1.82</v>
      </c>
      <c r="K35" s="50">
        <f t="shared" si="20"/>
        <v>0</v>
      </c>
      <c r="L35" s="47"/>
      <c r="M35" s="46">
        <f t="shared" si="21"/>
        <v>0</v>
      </c>
      <c r="N35" s="42"/>
      <c r="O35" s="42">
        <f t="shared" si="28"/>
        <v>0</v>
      </c>
      <c r="P35" s="42">
        <f t="shared" si="33"/>
        <v>0</v>
      </c>
      <c r="Q35" s="42"/>
      <c r="R35" s="42">
        <f t="shared" si="29"/>
        <v>0</v>
      </c>
      <c r="S35" s="42">
        <f t="shared" si="34"/>
        <v>0</v>
      </c>
      <c r="T35" s="42"/>
      <c r="U35" s="42">
        <f t="shared" si="4"/>
        <v>0</v>
      </c>
      <c r="V35" s="42">
        <f t="shared" si="5"/>
        <v>0</v>
      </c>
      <c r="W35" s="42"/>
      <c r="X35" s="42">
        <f t="shared" si="6"/>
        <v>0</v>
      </c>
      <c r="Y35" s="42">
        <f t="shared" si="7"/>
        <v>0</v>
      </c>
      <c r="Z35" s="42"/>
      <c r="AA35" s="42">
        <f t="shared" si="8"/>
        <v>0</v>
      </c>
      <c r="AB35" s="42">
        <f t="shared" si="9"/>
        <v>0</v>
      </c>
      <c r="AC35" s="42"/>
      <c r="AD35" s="42">
        <f t="shared" si="10"/>
        <v>0</v>
      </c>
      <c r="AE35" s="42">
        <f t="shared" si="11"/>
        <v>0</v>
      </c>
      <c r="AF35" s="42"/>
      <c r="AG35" s="42">
        <f t="shared" si="30"/>
        <v>0</v>
      </c>
      <c r="AH35" s="42">
        <f t="shared" si="31"/>
        <v>0</v>
      </c>
      <c r="AI35" s="42"/>
      <c r="AJ35" s="42">
        <f t="shared" si="32"/>
        <v>0</v>
      </c>
      <c r="AK35" s="42">
        <f t="shared" si="12"/>
        <v>0</v>
      </c>
      <c r="AL35" s="42"/>
      <c r="AM35" s="42">
        <f t="shared" si="13"/>
        <v>0</v>
      </c>
      <c r="AN35" s="42">
        <f t="shared" si="14"/>
        <v>0</v>
      </c>
      <c r="AO35" s="42"/>
      <c r="AP35" s="42">
        <f t="shared" si="15"/>
        <v>0</v>
      </c>
      <c r="AQ35" s="42">
        <f t="shared" si="16"/>
        <v>0</v>
      </c>
      <c r="AR35" s="42"/>
      <c r="AS35" s="42">
        <f t="shared" si="17"/>
        <v>0</v>
      </c>
      <c r="AT35" s="42">
        <f t="shared" si="18"/>
        <v>0</v>
      </c>
      <c r="AU35" s="42"/>
      <c r="AV35" s="42">
        <f t="shared" si="27"/>
        <v>0</v>
      </c>
      <c r="AW35" s="42">
        <f t="shared" si="22"/>
        <v>0</v>
      </c>
      <c r="AX35" s="41">
        <f t="shared" si="23"/>
        <v>0</v>
      </c>
      <c r="AY35" s="36">
        <f t="shared" ca="1" si="24"/>
        <v>0</v>
      </c>
      <c r="AZ35" s="13">
        <f t="shared" ca="1" si="25"/>
        <v>0</v>
      </c>
      <c r="BA35" s="67">
        <f t="shared" si="1"/>
        <v>0</v>
      </c>
      <c r="BB35" s="38">
        <f t="shared" ca="1" si="2"/>
        <v>0</v>
      </c>
      <c r="BC35" s="65">
        <f t="shared" ca="1" si="3"/>
        <v>0</v>
      </c>
      <c r="BD35"/>
      <c r="BE35" s="64">
        <f t="shared" si="26"/>
        <v>0</v>
      </c>
      <c r="BF35" s="35" t="str">
        <f t="shared" si="35"/>
        <v>NÃO MEDIDO</v>
      </c>
    </row>
    <row r="36" spans="1:61" s="21" customFormat="1" ht="60" customHeight="1" x14ac:dyDescent="0.2">
      <c r="A36" s="21" t="s">
        <v>53</v>
      </c>
      <c r="C36" s="52" t="s">
        <v>525</v>
      </c>
      <c r="D36" s="51" t="s">
        <v>524</v>
      </c>
      <c r="E36" s="7" t="s">
        <v>70</v>
      </c>
      <c r="F36" s="49">
        <v>750</v>
      </c>
      <c r="G36" s="50">
        <v>0</v>
      </c>
      <c r="H36" s="50">
        <v>-750</v>
      </c>
      <c r="I36" s="50">
        <f t="shared" si="19"/>
        <v>0</v>
      </c>
      <c r="J36" s="48">
        <v>3.88</v>
      </c>
      <c r="K36" s="50">
        <f t="shared" si="20"/>
        <v>0</v>
      </c>
      <c r="L36" s="47"/>
      <c r="M36" s="46">
        <f t="shared" si="21"/>
        <v>0</v>
      </c>
      <c r="N36" s="42"/>
      <c r="O36" s="42">
        <f t="shared" si="28"/>
        <v>0</v>
      </c>
      <c r="P36" s="42">
        <f t="shared" si="33"/>
        <v>0</v>
      </c>
      <c r="Q36" s="42"/>
      <c r="R36" s="42">
        <f t="shared" si="29"/>
        <v>0</v>
      </c>
      <c r="S36" s="42">
        <f t="shared" si="34"/>
        <v>0</v>
      </c>
      <c r="T36" s="42"/>
      <c r="U36" s="42">
        <f t="shared" si="4"/>
        <v>0</v>
      </c>
      <c r="V36" s="42">
        <f t="shared" si="5"/>
        <v>0</v>
      </c>
      <c r="W36" s="42"/>
      <c r="X36" s="42">
        <f t="shared" si="6"/>
        <v>0</v>
      </c>
      <c r="Y36" s="42">
        <f t="shared" si="7"/>
        <v>0</v>
      </c>
      <c r="Z36" s="42"/>
      <c r="AA36" s="42">
        <f t="shared" si="8"/>
        <v>0</v>
      </c>
      <c r="AB36" s="42">
        <f t="shared" si="9"/>
        <v>0</v>
      </c>
      <c r="AC36" s="42"/>
      <c r="AD36" s="42">
        <f t="shared" si="10"/>
        <v>0</v>
      </c>
      <c r="AE36" s="42">
        <f t="shared" si="11"/>
        <v>0</v>
      </c>
      <c r="AF36" s="42"/>
      <c r="AG36" s="42">
        <f t="shared" si="30"/>
        <v>0</v>
      </c>
      <c r="AH36" s="42">
        <f t="shared" si="31"/>
        <v>0</v>
      </c>
      <c r="AI36" s="42"/>
      <c r="AJ36" s="42">
        <f t="shared" si="32"/>
        <v>0</v>
      </c>
      <c r="AK36" s="42">
        <f t="shared" si="12"/>
        <v>0</v>
      </c>
      <c r="AL36" s="42"/>
      <c r="AM36" s="42">
        <f t="shared" si="13"/>
        <v>0</v>
      </c>
      <c r="AN36" s="42">
        <f t="shared" si="14"/>
        <v>0</v>
      </c>
      <c r="AO36" s="42"/>
      <c r="AP36" s="42">
        <f t="shared" si="15"/>
        <v>0</v>
      </c>
      <c r="AQ36" s="42">
        <f t="shared" si="16"/>
        <v>0</v>
      </c>
      <c r="AR36" s="42"/>
      <c r="AS36" s="42">
        <f t="shared" si="17"/>
        <v>0</v>
      </c>
      <c r="AT36" s="42">
        <f t="shared" si="18"/>
        <v>0</v>
      </c>
      <c r="AU36" s="42"/>
      <c r="AV36" s="42">
        <f t="shared" si="27"/>
        <v>0</v>
      </c>
      <c r="AW36" s="42">
        <f t="shared" si="22"/>
        <v>0</v>
      </c>
      <c r="AX36" s="41">
        <f t="shared" si="23"/>
        <v>0</v>
      </c>
      <c r="AY36" s="36">
        <f t="shared" ca="1" si="24"/>
        <v>0</v>
      </c>
      <c r="AZ36" s="13">
        <f t="shared" ca="1" si="25"/>
        <v>0</v>
      </c>
      <c r="BA36" s="67">
        <f t="shared" si="1"/>
        <v>0</v>
      </c>
      <c r="BB36" s="38">
        <f t="shared" ca="1" si="2"/>
        <v>0</v>
      </c>
      <c r="BC36" s="65">
        <f t="shared" ca="1" si="3"/>
        <v>0</v>
      </c>
      <c r="BD36"/>
      <c r="BE36" s="64">
        <f t="shared" si="26"/>
        <v>0</v>
      </c>
      <c r="BF36" s="35" t="str">
        <f t="shared" si="35"/>
        <v>NÃO MEDIDO</v>
      </c>
      <c r="BG36" s="99"/>
    </row>
    <row r="37" spans="1:61" s="21" customFormat="1" ht="30" customHeight="1" x14ac:dyDescent="0.2">
      <c r="A37" s="21" t="s">
        <v>53</v>
      </c>
      <c r="C37" s="52" t="s">
        <v>523</v>
      </c>
      <c r="D37" s="51" t="s">
        <v>522</v>
      </c>
      <c r="E37" s="7" t="s">
        <v>70</v>
      </c>
      <c r="F37" s="49">
        <v>150</v>
      </c>
      <c r="G37" s="98">
        <v>0</v>
      </c>
      <c r="H37" s="97">
        <v>-150</v>
      </c>
      <c r="I37" s="50">
        <f t="shared" si="19"/>
        <v>0</v>
      </c>
      <c r="J37" s="48">
        <v>0.97</v>
      </c>
      <c r="K37" s="50">
        <f t="shared" si="20"/>
        <v>0</v>
      </c>
      <c r="L37" s="47"/>
      <c r="M37" s="46">
        <f t="shared" si="21"/>
        <v>0</v>
      </c>
      <c r="N37" s="42"/>
      <c r="O37" s="42">
        <f t="shared" si="28"/>
        <v>0</v>
      </c>
      <c r="P37" s="42">
        <f t="shared" si="33"/>
        <v>0</v>
      </c>
      <c r="Q37" s="42"/>
      <c r="R37" s="42">
        <f t="shared" si="29"/>
        <v>0</v>
      </c>
      <c r="S37" s="42">
        <f t="shared" si="34"/>
        <v>0</v>
      </c>
      <c r="T37" s="42"/>
      <c r="U37" s="42">
        <f t="shared" si="4"/>
        <v>0</v>
      </c>
      <c r="V37" s="42">
        <f t="shared" si="5"/>
        <v>0</v>
      </c>
      <c r="W37" s="42"/>
      <c r="X37" s="42">
        <f t="shared" si="6"/>
        <v>0</v>
      </c>
      <c r="Y37" s="42">
        <f t="shared" si="7"/>
        <v>0</v>
      </c>
      <c r="Z37" s="42"/>
      <c r="AA37" s="42">
        <f t="shared" si="8"/>
        <v>0</v>
      </c>
      <c r="AB37" s="42">
        <f t="shared" si="9"/>
        <v>0</v>
      </c>
      <c r="AC37" s="42"/>
      <c r="AD37" s="42">
        <f t="shared" si="10"/>
        <v>0</v>
      </c>
      <c r="AE37" s="42">
        <f t="shared" si="11"/>
        <v>0</v>
      </c>
      <c r="AF37" s="42"/>
      <c r="AG37" s="42">
        <f t="shared" si="30"/>
        <v>0</v>
      </c>
      <c r="AH37" s="42">
        <f t="shared" si="31"/>
        <v>0</v>
      </c>
      <c r="AI37" s="42"/>
      <c r="AJ37" s="42">
        <f t="shared" si="32"/>
        <v>0</v>
      </c>
      <c r="AK37" s="42">
        <f t="shared" si="12"/>
        <v>0</v>
      </c>
      <c r="AL37" s="42"/>
      <c r="AM37" s="42">
        <f t="shared" si="13"/>
        <v>0</v>
      </c>
      <c r="AN37" s="42">
        <f t="shared" si="14"/>
        <v>0</v>
      </c>
      <c r="AO37" s="42"/>
      <c r="AP37" s="42">
        <f t="shared" si="15"/>
        <v>0</v>
      </c>
      <c r="AQ37" s="42">
        <f t="shared" si="16"/>
        <v>0</v>
      </c>
      <c r="AR37" s="42"/>
      <c r="AS37" s="42">
        <f t="shared" si="17"/>
        <v>0</v>
      </c>
      <c r="AT37" s="42">
        <f t="shared" si="18"/>
        <v>0</v>
      </c>
      <c r="AU37" s="42"/>
      <c r="AV37" s="42">
        <f t="shared" si="27"/>
        <v>0</v>
      </c>
      <c r="AW37" s="42">
        <f t="shared" si="22"/>
        <v>0</v>
      </c>
      <c r="AX37" s="41">
        <f t="shared" si="23"/>
        <v>0</v>
      </c>
      <c r="AY37" s="36">
        <f t="shared" ca="1" si="24"/>
        <v>0</v>
      </c>
      <c r="AZ37" s="13">
        <f t="shared" ca="1" si="25"/>
        <v>0</v>
      </c>
      <c r="BA37" s="67">
        <f t="shared" si="1"/>
        <v>0</v>
      </c>
      <c r="BB37" s="38">
        <f t="shared" ca="1" si="2"/>
        <v>0</v>
      </c>
      <c r="BC37" s="65">
        <f t="shared" ca="1" si="3"/>
        <v>0</v>
      </c>
      <c r="BD37"/>
      <c r="BE37" s="64">
        <f t="shared" si="26"/>
        <v>0</v>
      </c>
      <c r="BF37" s="35" t="str">
        <f t="shared" si="35"/>
        <v>NÃO MEDIDO</v>
      </c>
    </row>
    <row r="38" spans="1:61" s="21" customFormat="1" ht="30" customHeight="1" x14ac:dyDescent="0.2">
      <c r="A38" s="21" t="s">
        <v>53</v>
      </c>
      <c r="C38" s="52" t="s">
        <v>521</v>
      </c>
      <c r="D38" s="51" t="s">
        <v>520</v>
      </c>
      <c r="E38" s="7" t="s">
        <v>70</v>
      </c>
      <c r="F38" s="49">
        <v>39</v>
      </c>
      <c r="G38" s="96">
        <v>0</v>
      </c>
      <c r="H38" s="95">
        <v>-39</v>
      </c>
      <c r="I38" s="50">
        <f t="shared" si="19"/>
        <v>0</v>
      </c>
      <c r="J38" s="48">
        <v>1.94</v>
      </c>
      <c r="K38" s="50">
        <f t="shared" si="20"/>
        <v>0</v>
      </c>
      <c r="L38" s="47"/>
      <c r="M38" s="46">
        <f t="shared" si="21"/>
        <v>0</v>
      </c>
      <c r="N38" s="42"/>
      <c r="O38" s="42">
        <f t="shared" si="28"/>
        <v>0</v>
      </c>
      <c r="P38" s="42">
        <f t="shared" si="33"/>
        <v>0</v>
      </c>
      <c r="Q38" s="42"/>
      <c r="R38" s="42">
        <f t="shared" si="29"/>
        <v>0</v>
      </c>
      <c r="S38" s="42">
        <f t="shared" si="34"/>
        <v>0</v>
      </c>
      <c r="T38" s="42"/>
      <c r="U38" s="42">
        <f t="shared" si="4"/>
        <v>0</v>
      </c>
      <c r="V38" s="42">
        <f t="shared" si="5"/>
        <v>0</v>
      </c>
      <c r="W38" s="42"/>
      <c r="X38" s="42">
        <f t="shared" si="6"/>
        <v>0</v>
      </c>
      <c r="Y38" s="42">
        <f t="shared" si="7"/>
        <v>0</v>
      </c>
      <c r="Z38" s="42"/>
      <c r="AA38" s="42">
        <f t="shared" si="8"/>
        <v>0</v>
      </c>
      <c r="AB38" s="42">
        <f t="shared" si="9"/>
        <v>0</v>
      </c>
      <c r="AC38" s="42"/>
      <c r="AD38" s="42">
        <f t="shared" si="10"/>
        <v>0</v>
      </c>
      <c r="AE38" s="42">
        <f t="shared" si="11"/>
        <v>0</v>
      </c>
      <c r="AF38" s="42"/>
      <c r="AG38" s="42">
        <f t="shared" si="30"/>
        <v>0</v>
      </c>
      <c r="AH38" s="42">
        <f t="shared" si="31"/>
        <v>0</v>
      </c>
      <c r="AI38" s="42"/>
      <c r="AJ38" s="42">
        <f t="shared" si="32"/>
        <v>0</v>
      </c>
      <c r="AK38" s="42">
        <f t="shared" si="12"/>
        <v>0</v>
      </c>
      <c r="AL38" s="42"/>
      <c r="AM38" s="42">
        <f t="shared" si="13"/>
        <v>0</v>
      </c>
      <c r="AN38" s="42">
        <f t="shared" si="14"/>
        <v>0</v>
      </c>
      <c r="AO38" s="42"/>
      <c r="AP38" s="42">
        <f t="shared" si="15"/>
        <v>0</v>
      </c>
      <c r="AQ38" s="42">
        <f t="shared" si="16"/>
        <v>0</v>
      </c>
      <c r="AR38" s="42"/>
      <c r="AS38" s="42">
        <f t="shared" si="17"/>
        <v>0</v>
      </c>
      <c r="AT38" s="42">
        <f t="shared" si="18"/>
        <v>0</v>
      </c>
      <c r="AU38" s="42"/>
      <c r="AV38" s="42">
        <f t="shared" si="27"/>
        <v>0</v>
      </c>
      <c r="AW38" s="42">
        <f t="shared" si="22"/>
        <v>0</v>
      </c>
      <c r="AX38" s="41">
        <f t="shared" si="23"/>
        <v>0</v>
      </c>
      <c r="AY38" s="36">
        <f t="shared" ca="1" si="24"/>
        <v>0</v>
      </c>
      <c r="AZ38" s="13">
        <f t="shared" ca="1" si="25"/>
        <v>0</v>
      </c>
      <c r="BA38" s="67">
        <f t="shared" si="1"/>
        <v>0</v>
      </c>
      <c r="BB38" s="38">
        <f t="shared" ca="1" si="2"/>
        <v>0</v>
      </c>
      <c r="BC38" s="65">
        <f t="shared" ca="1" si="3"/>
        <v>0</v>
      </c>
      <c r="BD38"/>
      <c r="BE38" s="64">
        <f t="shared" si="26"/>
        <v>0</v>
      </c>
      <c r="BF38" s="35" t="str">
        <f t="shared" si="35"/>
        <v>NÃO MEDIDO</v>
      </c>
    </row>
    <row r="39" spans="1:61" s="21" customFormat="1" ht="60" customHeight="1" x14ac:dyDescent="0.2">
      <c r="A39" s="21" t="s">
        <v>53</v>
      </c>
      <c r="C39" s="52" t="s">
        <v>519</v>
      </c>
      <c r="D39" s="51" t="s">
        <v>518</v>
      </c>
      <c r="E39" s="7" t="s">
        <v>50</v>
      </c>
      <c r="F39" s="49">
        <v>21</v>
      </c>
      <c r="G39" s="50">
        <v>0</v>
      </c>
      <c r="H39" s="50">
        <v>-21</v>
      </c>
      <c r="I39" s="50">
        <f t="shared" si="19"/>
        <v>0</v>
      </c>
      <c r="J39" s="48">
        <v>17.100000000000001</v>
      </c>
      <c r="K39" s="50">
        <f t="shared" si="20"/>
        <v>0</v>
      </c>
      <c r="L39" s="47"/>
      <c r="M39" s="46">
        <f t="shared" si="21"/>
        <v>0</v>
      </c>
      <c r="N39" s="42"/>
      <c r="O39" s="42">
        <f t="shared" si="28"/>
        <v>0</v>
      </c>
      <c r="P39" s="42">
        <f t="shared" si="33"/>
        <v>0</v>
      </c>
      <c r="Q39" s="42"/>
      <c r="R39" s="42">
        <f t="shared" si="29"/>
        <v>0</v>
      </c>
      <c r="S39" s="42">
        <f t="shared" si="34"/>
        <v>0</v>
      </c>
      <c r="T39" s="42"/>
      <c r="U39" s="42">
        <f t="shared" si="4"/>
        <v>0</v>
      </c>
      <c r="V39" s="42">
        <f t="shared" si="5"/>
        <v>0</v>
      </c>
      <c r="W39" s="42"/>
      <c r="X39" s="42">
        <f t="shared" si="6"/>
        <v>0</v>
      </c>
      <c r="Y39" s="42">
        <f t="shared" si="7"/>
        <v>0</v>
      </c>
      <c r="Z39" s="42"/>
      <c r="AA39" s="42">
        <f t="shared" si="8"/>
        <v>0</v>
      </c>
      <c r="AB39" s="42">
        <f t="shared" si="9"/>
        <v>0</v>
      </c>
      <c r="AC39" s="42"/>
      <c r="AD39" s="42">
        <f t="shared" si="10"/>
        <v>0</v>
      </c>
      <c r="AE39" s="42">
        <f t="shared" si="11"/>
        <v>0</v>
      </c>
      <c r="AF39" s="42"/>
      <c r="AG39" s="42">
        <f t="shared" si="30"/>
        <v>0</v>
      </c>
      <c r="AH39" s="42">
        <f t="shared" si="31"/>
        <v>0</v>
      </c>
      <c r="AI39" s="42"/>
      <c r="AJ39" s="42">
        <f t="shared" si="32"/>
        <v>0</v>
      </c>
      <c r="AK39" s="42">
        <f t="shared" si="12"/>
        <v>0</v>
      </c>
      <c r="AL39" s="42"/>
      <c r="AM39" s="42">
        <f t="shared" si="13"/>
        <v>0</v>
      </c>
      <c r="AN39" s="42">
        <f t="shared" si="14"/>
        <v>0</v>
      </c>
      <c r="AO39" s="42"/>
      <c r="AP39" s="42">
        <f t="shared" si="15"/>
        <v>0</v>
      </c>
      <c r="AQ39" s="42">
        <f t="shared" si="16"/>
        <v>0</v>
      </c>
      <c r="AR39" s="42"/>
      <c r="AS39" s="42">
        <f t="shared" si="17"/>
        <v>0</v>
      </c>
      <c r="AT39" s="42">
        <f t="shared" si="18"/>
        <v>0</v>
      </c>
      <c r="AU39" s="42"/>
      <c r="AV39" s="42">
        <f t="shared" si="27"/>
        <v>0</v>
      </c>
      <c r="AW39" s="42">
        <f t="shared" si="22"/>
        <v>0</v>
      </c>
      <c r="AX39" s="41">
        <f t="shared" si="23"/>
        <v>0</v>
      </c>
      <c r="AY39" s="36">
        <f t="shared" ca="1" si="24"/>
        <v>0</v>
      </c>
      <c r="AZ39" s="13">
        <f t="shared" ca="1" si="25"/>
        <v>0</v>
      </c>
      <c r="BA39" s="67">
        <f t="shared" si="1"/>
        <v>0</v>
      </c>
      <c r="BB39" s="38">
        <f t="shared" ca="1" si="2"/>
        <v>0</v>
      </c>
      <c r="BC39" s="65">
        <f t="shared" ca="1" si="3"/>
        <v>0</v>
      </c>
      <c r="BD39"/>
      <c r="BE39" s="64">
        <f t="shared" si="26"/>
        <v>0</v>
      </c>
      <c r="BF39" s="35" t="str">
        <f t="shared" si="35"/>
        <v>NÃO MEDIDO</v>
      </c>
    </row>
    <row r="40" spans="1:61" ht="60" customHeight="1" x14ac:dyDescent="0.2">
      <c r="A40" s="21" t="s">
        <v>53</v>
      </c>
      <c r="B40" s="21"/>
      <c r="C40" s="52" t="s">
        <v>517</v>
      </c>
      <c r="D40" s="51" t="s">
        <v>516</v>
      </c>
      <c r="E40" s="7" t="s">
        <v>50</v>
      </c>
      <c r="F40" s="49">
        <v>45</v>
      </c>
      <c r="G40" s="50">
        <v>0</v>
      </c>
      <c r="H40" s="50">
        <v>-45</v>
      </c>
      <c r="I40" s="50">
        <f t="shared" si="19"/>
        <v>0</v>
      </c>
      <c r="J40" s="48">
        <v>8.0500000000000007</v>
      </c>
      <c r="K40" s="50">
        <f t="shared" si="20"/>
        <v>0</v>
      </c>
      <c r="L40" s="47"/>
      <c r="M40" s="46">
        <f t="shared" si="21"/>
        <v>0</v>
      </c>
      <c r="N40" s="42"/>
      <c r="O40" s="42">
        <f t="shared" si="28"/>
        <v>0</v>
      </c>
      <c r="P40" s="42">
        <f t="shared" si="33"/>
        <v>0</v>
      </c>
      <c r="Q40" s="42"/>
      <c r="R40" s="42">
        <f t="shared" si="29"/>
        <v>0</v>
      </c>
      <c r="S40" s="42">
        <f t="shared" si="34"/>
        <v>0</v>
      </c>
      <c r="T40" s="42"/>
      <c r="U40" s="42">
        <f t="shared" si="4"/>
        <v>0</v>
      </c>
      <c r="V40" s="42">
        <f t="shared" si="5"/>
        <v>0</v>
      </c>
      <c r="W40" s="42"/>
      <c r="X40" s="42">
        <f t="shared" si="6"/>
        <v>0</v>
      </c>
      <c r="Y40" s="42">
        <f t="shared" si="7"/>
        <v>0</v>
      </c>
      <c r="Z40" s="42"/>
      <c r="AA40" s="42">
        <f t="shared" si="8"/>
        <v>0</v>
      </c>
      <c r="AB40" s="42">
        <f t="shared" si="9"/>
        <v>0</v>
      </c>
      <c r="AC40" s="42"/>
      <c r="AD40" s="42">
        <f t="shared" si="10"/>
        <v>0</v>
      </c>
      <c r="AE40" s="42">
        <f t="shared" si="11"/>
        <v>0</v>
      </c>
      <c r="AF40" s="42"/>
      <c r="AG40" s="42">
        <f t="shared" si="30"/>
        <v>0</v>
      </c>
      <c r="AH40" s="42">
        <f t="shared" si="31"/>
        <v>0</v>
      </c>
      <c r="AI40" s="42"/>
      <c r="AJ40" s="42">
        <f t="shared" si="32"/>
        <v>0</v>
      </c>
      <c r="AK40" s="42">
        <f t="shared" si="12"/>
        <v>0</v>
      </c>
      <c r="AL40" s="42"/>
      <c r="AM40" s="42">
        <f t="shared" si="13"/>
        <v>0</v>
      </c>
      <c r="AN40" s="42">
        <f t="shared" si="14"/>
        <v>0</v>
      </c>
      <c r="AO40" s="42"/>
      <c r="AP40" s="42">
        <f t="shared" si="15"/>
        <v>0</v>
      </c>
      <c r="AQ40" s="42">
        <f t="shared" si="16"/>
        <v>0</v>
      </c>
      <c r="AR40" s="42"/>
      <c r="AS40" s="42">
        <f t="shared" si="17"/>
        <v>0</v>
      </c>
      <c r="AT40" s="42">
        <f t="shared" si="18"/>
        <v>0</v>
      </c>
      <c r="AU40" s="42"/>
      <c r="AV40" s="42">
        <f t="shared" si="27"/>
        <v>0</v>
      </c>
      <c r="AW40" s="42">
        <f t="shared" si="22"/>
        <v>0</v>
      </c>
      <c r="AX40" s="41">
        <f t="shared" si="23"/>
        <v>0</v>
      </c>
      <c r="AY40" s="36">
        <f t="shared" ca="1" si="24"/>
        <v>0</v>
      </c>
      <c r="AZ40" s="13">
        <f t="shared" ca="1" si="25"/>
        <v>0</v>
      </c>
      <c r="BA40" s="67">
        <f t="shared" si="1"/>
        <v>0</v>
      </c>
      <c r="BB40" s="38">
        <f t="shared" ca="1" si="2"/>
        <v>0</v>
      </c>
      <c r="BC40" s="65">
        <f t="shared" ca="1" si="3"/>
        <v>0</v>
      </c>
      <c r="BE40" s="64">
        <f t="shared" si="26"/>
        <v>0</v>
      </c>
      <c r="BF40" s="35" t="str">
        <f t="shared" si="35"/>
        <v>NÃO MEDIDO</v>
      </c>
    </row>
    <row r="41" spans="1:61" ht="60" customHeight="1" x14ac:dyDescent="0.2">
      <c r="A41" s="21" t="s">
        <v>53</v>
      </c>
      <c r="B41" s="21"/>
      <c r="C41" s="52" t="s">
        <v>122</v>
      </c>
      <c r="D41" s="51" t="s">
        <v>121</v>
      </c>
      <c r="E41" s="7" t="s">
        <v>50</v>
      </c>
      <c r="F41" s="49">
        <v>187</v>
      </c>
      <c r="G41" s="50">
        <v>0</v>
      </c>
      <c r="H41" s="50">
        <v>0</v>
      </c>
      <c r="I41" s="50">
        <f t="shared" si="19"/>
        <v>187</v>
      </c>
      <c r="J41" s="48">
        <v>19.149999999999999</v>
      </c>
      <c r="K41" s="50">
        <f t="shared" si="20"/>
        <v>3581.05</v>
      </c>
      <c r="L41" s="47"/>
      <c r="M41" s="46">
        <f t="shared" si="21"/>
        <v>0</v>
      </c>
      <c r="N41" s="42"/>
      <c r="O41" s="42">
        <f t="shared" si="28"/>
        <v>0</v>
      </c>
      <c r="P41" s="42">
        <f t="shared" si="33"/>
        <v>0</v>
      </c>
      <c r="Q41" s="42"/>
      <c r="R41" s="42">
        <f t="shared" si="29"/>
        <v>0</v>
      </c>
      <c r="S41" s="42">
        <f t="shared" si="34"/>
        <v>0</v>
      </c>
      <c r="T41" s="42"/>
      <c r="U41" s="42">
        <f t="shared" si="4"/>
        <v>0</v>
      </c>
      <c r="V41" s="42">
        <f t="shared" si="5"/>
        <v>0</v>
      </c>
      <c r="W41" s="42"/>
      <c r="X41" s="42">
        <f t="shared" si="6"/>
        <v>0</v>
      </c>
      <c r="Y41" s="42">
        <f t="shared" si="7"/>
        <v>0</v>
      </c>
      <c r="Z41" s="42"/>
      <c r="AA41" s="42">
        <f t="shared" si="8"/>
        <v>0</v>
      </c>
      <c r="AB41" s="42">
        <f t="shared" si="9"/>
        <v>0</v>
      </c>
      <c r="AC41" s="42"/>
      <c r="AD41" s="42">
        <f t="shared" si="10"/>
        <v>0</v>
      </c>
      <c r="AE41" s="42">
        <f t="shared" si="11"/>
        <v>0</v>
      </c>
      <c r="AF41" s="42"/>
      <c r="AG41" s="42">
        <f t="shared" si="30"/>
        <v>0</v>
      </c>
      <c r="AH41" s="42">
        <f t="shared" si="31"/>
        <v>0</v>
      </c>
      <c r="AI41" s="42"/>
      <c r="AJ41" s="42">
        <f t="shared" si="32"/>
        <v>0</v>
      </c>
      <c r="AK41" s="42">
        <f t="shared" si="12"/>
        <v>0</v>
      </c>
      <c r="AL41" s="42"/>
      <c r="AM41" s="42">
        <f t="shared" si="13"/>
        <v>0</v>
      </c>
      <c r="AN41" s="42">
        <f t="shared" si="14"/>
        <v>0</v>
      </c>
      <c r="AO41" s="42"/>
      <c r="AP41" s="42">
        <f t="shared" si="15"/>
        <v>0</v>
      </c>
      <c r="AQ41" s="42">
        <f t="shared" si="16"/>
        <v>0</v>
      </c>
      <c r="AR41" s="42"/>
      <c r="AS41" s="42">
        <f t="shared" si="17"/>
        <v>0</v>
      </c>
      <c r="AT41" s="42">
        <f t="shared" si="18"/>
        <v>0</v>
      </c>
      <c r="AU41" s="42"/>
      <c r="AV41" s="42">
        <f t="shared" si="27"/>
        <v>0</v>
      </c>
      <c r="AW41" s="42">
        <f t="shared" si="22"/>
        <v>0</v>
      </c>
      <c r="AX41" s="41">
        <f t="shared" si="23"/>
        <v>0</v>
      </c>
      <c r="AY41" s="36">
        <f t="shared" ca="1" si="24"/>
        <v>0</v>
      </c>
      <c r="AZ41" s="13">
        <f t="shared" ca="1" si="25"/>
        <v>0</v>
      </c>
      <c r="BA41" s="67">
        <f t="shared" si="1"/>
        <v>187</v>
      </c>
      <c r="BB41" s="38">
        <f t="shared" ca="1" si="2"/>
        <v>3581.05</v>
      </c>
      <c r="BC41" s="65">
        <f t="shared" ca="1" si="3"/>
        <v>0</v>
      </c>
      <c r="BE41" s="64">
        <f t="shared" si="26"/>
        <v>0</v>
      </c>
      <c r="BF41" s="35" t="str">
        <f t="shared" si="35"/>
        <v>NÃO MEDIDO</v>
      </c>
      <c r="BI41" s="94"/>
    </row>
    <row r="42" spans="1:61" ht="60" customHeight="1" x14ac:dyDescent="0.2">
      <c r="A42" s="21" t="s">
        <v>53</v>
      </c>
      <c r="B42" s="21"/>
      <c r="C42" s="52" t="s">
        <v>120</v>
      </c>
      <c r="D42" s="51" t="s">
        <v>119</v>
      </c>
      <c r="E42" s="7" t="s">
        <v>50</v>
      </c>
      <c r="F42" s="49">
        <v>189</v>
      </c>
      <c r="G42" s="50">
        <v>0</v>
      </c>
      <c r="H42" s="50">
        <v>0</v>
      </c>
      <c r="I42" s="50">
        <f t="shared" si="19"/>
        <v>189</v>
      </c>
      <c r="J42" s="48">
        <v>16.75</v>
      </c>
      <c r="K42" s="50">
        <f t="shared" si="20"/>
        <v>3165.75</v>
      </c>
      <c r="L42" s="47"/>
      <c r="M42" s="46">
        <f t="shared" si="21"/>
        <v>0</v>
      </c>
      <c r="N42" s="42"/>
      <c r="O42" s="42">
        <f t="shared" si="28"/>
        <v>0</v>
      </c>
      <c r="P42" s="42">
        <f t="shared" si="33"/>
        <v>0</v>
      </c>
      <c r="Q42" s="42"/>
      <c r="R42" s="42">
        <f t="shared" si="29"/>
        <v>0</v>
      </c>
      <c r="S42" s="42">
        <f t="shared" si="34"/>
        <v>0</v>
      </c>
      <c r="T42" s="42"/>
      <c r="U42" s="42">
        <f t="shared" si="4"/>
        <v>0</v>
      </c>
      <c r="V42" s="42">
        <f t="shared" si="5"/>
        <v>0</v>
      </c>
      <c r="W42" s="42"/>
      <c r="X42" s="42">
        <f t="shared" si="6"/>
        <v>0</v>
      </c>
      <c r="Y42" s="42">
        <f t="shared" si="7"/>
        <v>0</v>
      </c>
      <c r="Z42" s="42"/>
      <c r="AA42" s="42">
        <f t="shared" si="8"/>
        <v>0</v>
      </c>
      <c r="AB42" s="42">
        <f t="shared" si="9"/>
        <v>0</v>
      </c>
      <c r="AC42" s="42"/>
      <c r="AD42" s="42">
        <f t="shared" si="10"/>
        <v>0</v>
      </c>
      <c r="AE42" s="42">
        <f t="shared" si="11"/>
        <v>0</v>
      </c>
      <c r="AF42" s="42"/>
      <c r="AG42" s="42">
        <f t="shared" si="30"/>
        <v>0</v>
      </c>
      <c r="AH42" s="42">
        <f t="shared" si="31"/>
        <v>0</v>
      </c>
      <c r="AI42" s="42">
        <v>126.41</v>
      </c>
      <c r="AJ42" s="42">
        <f t="shared" si="32"/>
        <v>2117.37</v>
      </c>
      <c r="AK42" s="42">
        <f t="shared" si="12"/>
        <v>0</v>
      </c>
      <c r="AL42" s="42"/>
      <c r="AM42" s="42">
        <f t="shared" si="13"/>
        <v>0</v>
      </c>
      <c r="AN42" s="42">
        <f t="shared" si="14"/>
        <v>0</v>
      </c>
      <c r="AO42" s="42"/>
      <c r="AP42" s="42">
        <f t="shared" si="15"/>
        <v>0</v>
      </c>
      <c r="AQ42" s="42">
        <f t="shared" si="16"/>
        <v>0</v>
      </c>
      <c r="AR42" s="42"/>
      <c r="AS42" s="42">
        <f t="shared" si="17"/>
        <v>0</v>
      </c>
      <c r="AT42" s="42">
        <f t="shared" si="18"/>
        <v>0</v>
      </c>
      <c r="AU42" s="42"/>
      <c r="AV42" s="42">
        <f t="shared" si="27"/>
        <v>0</v>
      </c>
      <c r="AW42" s="42">
        <f t="shared" si="22"/>
        <v>0</v>
      </c>
      <c r="AX42" s="41">
        <f t="shared" si="23"/>
        <v>126.41</v>
      </c>
      <c r="AY42" s="36">
        <f t="shared" ca="1" si="24"/>
        <v>2117.37</v>
      </c>
      <c r="AZ42" s="13">
        <f t="shared" ca="1" si="25"/>
        <v>0</v>
      </c>
      <c r="BA42" s="67">
        <f t="shared" si="1"/>
        <v>62.59</v>
      </c>
      <c r="BB42" s="38">
        <f t="shared" ca="1" si="2"/>
        <v>1048.3800000000001</v>
      </c>
      <c r="BC42" s="65">
        <f t="shared" ca="1" si="3"/>
        <v>0</v>
      </c>
      <c r="BE42" s="64">
        <f t="shared" si="26"/>
        <v>0</v>
      </c>
      <c r="BF42" s="35" t="str">
        <f t="shared" si="35"/>
        <v>NÃO MEDIDO</v>
      </c>
    </row>
    <row r="43" spans="1:61" ht="60" customHeight="1" x14ac:dyDescent="0.2">
      <c r="A43" s="21" t="s">
        <v>53</v>
      </c>
      <c r="B43" s="21"/>
      <c r="C43" s="52" t="s">
        <v>515</v>
      </c>
      <c r="D43" s="51" t="s">
        <v>514</v>
      </c>
      <c r="E43" s="7" t="s">
        <v>67</v>
      </c>
      <c r="F43" s="49">
        <v>5</v>
      </c>
      <c r="G43" s="50">
        <v>0</v>
      </c>
      <c r="H43" s="50">
        <v>-5</v>
      </c>
      <c r="I43" s="50">
        <f t="shared" si="19"/>
        <v>0</v>
      </c>
      <c r="J43" s="48">
        <v>158.75</v>
      </c>
      <c r="K43" s="50">
        <f t="shared" si="20"/>
        <v>0</v>
      </c>
      <c r="L43" s="47"/>
      <c r="M43" s="46">
        <f t="shared" si="21"/>
        <v>0</v>
      </c>
      <c r="N43" s="42"/>
      <c r="O43" s="42">
        <f t="shared" si="28"/>
        <v>0</v>
      </c>
      <c r="P43" s="42">
        <f t="shared" si="33"/>
        <v>0</v>
      </c>
      <c r="Q43" s="42"/>
      <c r="R43" s="42">
        <f t="shared" si="29"/>
        <v>0</v>
      </c>
      <c r="S43" s="42">
        <f t="shared" si="34"/>
        <v>0</v>
      </c>
      <c r="T43" s="42"/>
      <c r="U43" s="42">
        <f t="shared" si="4"/>
        <v>0</v>
      </c>
      <c r="V43" s="42">
        <f t="shared" si="5"/>
        <v>0</v>
      </c>
      <c r="W43" s="42"/>
      <c r="X43" s="42">
        <f t="shared" si="6"/>
        <v>0</v>
      </c>
      <c r="Y43" s="42">
        <f t="shared" si="7"/>
        <v>0</v>
      </c>
      <c r="Z43" s="42"/>
      <c r="AA43" s="42">
        <f t="shared" si="8"/>
        <v>0</v>
      </c>
      <c r="AB43" s="42">
        <f t="shared" si="9"/>
        <v>0</v>
      </c>
      <c r="AC43" s="42"/>
      <c r="AD43" s="42">
        <f t="shared" si="10"/>
        <v>0</v>
      </c>
      <c r="AE43" s="42">
        <f t="shared" si="11"/>
        <v>0</v>
      </c>
      <c r="AF43" s="42"/>
      <c r="AG43" s="42">
        <f t="shared" si="30"/>
        <v>0</v>
      </c>
      <c r="AH43" s="42">
        <f t="shared" si="31"/>
        <v>0</v>
      </c>
      <c r="AI43" s="42"/>
      <c r="AJ43" s="42">
        <f t="shared" si="32"/>
        <v>0</v>
      </c>
      <c r="AK43" s="42">
        <f t="shared" si="12"/>
        <v>0</v>
      </c>
      <c r="AL43" s="42"/>
      <c r="AM43" s="42">
        <f t="shared" si="13"/>
        <v>0</v>
      </c>
      <c r="AN43" s="42">
        <f t="shared" si="14"/>
        <v>0</v>
      </c>
      <c r="AO43" s="42"/>
      <c r="AP43" s="42">
        <f t="shared" si="15"/>
        <v>0</v>
      </c>
      <c r="AQ43" s="42">
        <f t="shared" si="16"/>
        <v>0</v>
      </c>
      <c r="AR43" s="42"/>
      <c r="AS43" s="42">
        <f t="shared" si="17"/>
        <v>0</v>
      </c>
      <c r="AT43" s="42">
        <f t="shared" si="18"/>
        <v>0</v>
      </c>
      <c r="AU43" s="42"/>
      <c r="AV43" s="42">
        <f t="shared" si="27"/>
        <v>0</v>
      </c>
      <c r="AW43" s="42">
        <f t="shared" si="22"/>
        <v>0</v>
      </c>
      <c r="AX43" s="41">
        <f t="shared" si="23"/>
        <v>0</v>
      </c>
      <c r="AY43" s="36">
        <f t="shared" ca="1" si="24"/>
        <v>0</v>
      </c>
      <c r="AZ43" s="13">
        <f t="shared" ca="1" si="25"/>
        <v>0</v>
      </c>
      <c r="BA43" s="67">
        <f t="shared" si="1"/>
        <v>0</v>
      </c>
      <c r="BB43" s="38">
        <f t="shared" ca="1" si="2"/>
        <v>0</v>
      </c>
      <c r="BC43" s="65">
        <f t="shared" ca="1" si="3"/>
        <v>0</v>
      </c>
      <c r="BE43" s="64">
        <f t="shared" si="26"/>
        <v>6.75</v>
      </c>
      <c r="BF43" s="35" t="str">
        <f t="shared" si="35"/>
        <v>MEDIDO</v>
      </c>
    </row>
    <row r="44" spans="1:61" ht="60" customHeight="1" x14ac:dyDescent="0.2">
      <c r="A44" s="21" t="s">
        <v>53</v>
      </c>
      <c r="B44" s="21"/>
      <c r="C44" s="52" t="s">
        <v>118</v>
      </c>
      <c r="D44" s="51" t="s">
        <v>117</v>
      </c>
      <c r="E44" s="7" t="s">
        <v>50</v>
      </c>
      <c r="F44" s="49">
        <v>15</v>
      </c>
      <c r="G44" s="50">
        <v>0</v>
      </c>
      <c r="H44" s="50">
        <v>0</v>
      </c>
      <c r="I44" s="50">
        <f t="shared" si="19"/>
        <v>15</v>
      </c>
      <c r="J44" s="68">
        <v>21.7</v>
      </c>
      <c r="K44" s="50">
        <f t="shared" si="20"/>
        <v>325.5</v>
      </c>
      <c r="L44" s="47"/>
      <c r="M44" s="46">
        <f t="shared" si="21"/>
        <v>0</v>
      </c>
      <c r="N44" s="42"/>
      <c r="O44" s="42">
        <f t="shared" si="28"/>
        <v>0</v>
      </c>
      <c r="P44" s="42">
        <f t="shared" si="33"/>
        <v>0</v>
      </c>
      <c r="Q44" s="42"/>
      <c r="R44" s="42">
        <f t="shared" si="29"/>
        <v>0</v>
      </c>
      <c r="S44" s="42">
        <f t="shared" si="34"/>
        <v>0</v>
      </c>
      <c r="T44" s="42"/>
      <c r="U44" s="42">
        <f t="shared" si="4"/>
        <v>0</v>
      </c>
      <c r="V44" s="42">
        <f t="shared" si="5"/>
        <v>0</v>
      </c>
      <c r="W44" s="42"/>
      <c r="X44" s="42">
        <f t="shared" si="6"/>
        <v>0</v>
      </c>
      <c r="Y44" s="42">
        <f t="shared" si="7"/>
        <v>0</v>
      </c>
      <c r="Z44" s="42"/>
      <c r="AA44" s="42">
        <f t="shared" si="8"/>
        <v>0</v>
      </c>
      <c r="AB44" s="42">
        <f t="shared" si="9"/>
        <v>0</v>
      </c>
      <c r="AC44" s="42"/>
      <c r="AD44" s="42">
        <f t="shared" si="10"/>
        <v>0</v>
      </c>
      <c r="AE44" s="42">
        <f t="shared" si="11"/>
        <v>0</v>
      </c>
      <c r="AF44" s="42"/>
      <c r="AG44" s="42">
        <f t="shared" si="30"/>
        <v>0</v>
      </c>
      <c r="AH44" s="42">
        <f t="shared" si="31"/>
        <v>0</v>
      </c>
      <c r="AI44" s="42"/>
      <c r="AJ44" s="42">
        <f t="shared" si="32"/>
        <v>0</v>
      </c>
      <c r="AK44" s="42">
        <f t="shared" si="12"/>
        <v>0</v>
      </c>
      <c r="AL44" s="42"/>
      <c r="AM44" s="42">
        <f t="shared" si="13"/>
        <v>0</v>
      </c>
      <c r="AN44" s="42">
        <f t="shared" si="14"/>
        <v>0</v>
      </c>
      <c r="AO44" s="42"/>
      <c r="AP44" s="42">
        <f t="shared" si="15"/>
        <v>0</v>
      </c>
      <c r="AQ44" s="42">
        <f t="shared" si="16"/>
        <v>0</v>
      </c>
      <c r="AR44" s="42"/>
      <c r="AS44" s="42">
        <f t="shared" si="17"/>
        <v>0</v>
      </c>
      <c r="AT44" s="42">
        <f t="shared" si="18"/>
        <v>0</v>
      </c>
      <c r="AU44" s="42">
        <v>6.75</v>
      </c>
      <c r="AV44" s="42">
        <f t="shared" si="27"/>
        <v>146.47999999999999</v>
      </c>
      <c r="AW44" s="42">
        <f t="shared" si="22"/>
        <v>0</v>
      </c>
      <c r="AX44" s="41">
        <f t="shared" si="23"/>
        <v>6.75</v>
      </c>
      <c r="AY44" s="36">
        <f t="shared" ca="1" si="24"/>
        <v>146.47999999999999</v>
      </c>
      <c r="AZ44" s="13">
        <f t="shared" ca="1" si="25"/>
        <v>0</v>
      </c>
      <c r="BA44" s="67">
        <f t="shared" si="1"/>
        <v>8.25</v>
      </c>
      <c r="BB44" s="38">
        <f t="shared" ca="1" si="2"/>
        <v>179.02</v>
      </c>
      <c r="BC44" s="65">
        <f t="shared" ca="1" si="3"/>
        <v>0</v>
      </c>
      <c r="BE44" s="64">
        <f t="shared" si="26"/>
        <v>0</v>
      </c>
      <c r="BF44" s="35" t="str">
        <f t="shared" si="35"/>
        <v>NÃO MEDIDO</v>
      </c>
    </row>
    <row r="45" spans="1:61" ht="30" customHeight="1" x14ac:dyDescent="0.2">
      <c r="A45" s="21" t="s">
        <v>53</v>
      </c>
      <c r="B45" s="21"/>
      <c r="C45" s="52" t="s">
        <v>513</v>
      </c>
      <c r="D45" s="51" t="s">
        <v>512</v>
      </c>
      <c r="E45" s="7" t="s">
        <v>50</v>
      </c>
      <c r="F45" s="49">
        <v>9.5</v>
      </c>
      <c r="G45" s="50">
        <v>0</v>
      </c>
      <c r="H45" s="50">
        <v>-9.5</v>
      </c>
      <c r="I45" s="50">
        <f t="shared" si="19"/>
        <v>0</v>
      </c>
      <c r="J45" s="68">
        <v>5.7</v>
      </c>
      <c r="K45" s="50">
        <f t="shared" si="20"/>
        <v>0</v>
      </c>
      <c r="L45" s="47"/>
      <c r="M45" s="46">
        <f t="shared" si="21"/>
        <v>0</v>
      </c>
      <c r="N45" s="42"/>
      <c r="O45" s="42">
        <f t="shared" si="28"/>
        <v>0</v>
      </c>
      <c r="P45" s="42">
        <f t="shared" si="33"/>
        <v>0</v>
      </c>
      <c r="Q45" s="42"/>
      <c r="R45" s="42">
        <f t="shared" si="29"/>
        <v>0</v>
      </c>
      <c r="S45" s="42">
        <f t="shared" si="34"/>
        <v>0</v>
      </c>
      <c r="T45" s="42"/>
      <c r="U45" s="42">
        <f t="shared" si="4"/>
        <v>0</v>
      </c>
      <c r="V45" s="42">
        <f t="shared" si="5"/>
        <v>0</v>
      </c>
      <c r="W45" s="42"/>
      <c r="X45" s="42">
        <f t="shared" si="6"/>
        <v>0</v>
      </c>
      <c r="Y45" s="42">
        <f t="shared" si="7"/>
        <v>0</v>
      </c>
      <c r="Z45" s="42"/>
      <c r="AA45" s="42">
        <f t="shared" si="8"/>
        <v>0</v>
      </c>
      <c r="AB45" s="42">
        <f t="shared" si="9"/>
        <v>0</v>
      </c>
      <c r="AC45" s="42"/>
      <c r="AD45" s="42">
        <f t="shared" si="10"/>
        <v>0</v>
      </c>
      <c r="AE45" s="42">
        <f t="shared" si="11"/>
        <v>0</v>
      </c>
      <c r="AF45" s="42"/>
      <c r="AG45" s="42">
        <f t="shared" si="30"/>
        <v>0</v>
      </c>
      <c r="AH45" s="42">
        <f t="shared" si="31"/>
        <v>0</v>
      </c>
      <c r="AI45" s="42"/>
      <c r="AJ45" s="42">
        <f t="shared" si="32"/>
        <v>0</v>
      </c>
      <c r="AK45" s="42">
        <f t="shared" si="12"/>
        <v>0</v>
      </c>
      <c r="AL45" s="42"/>
      <c r="AM45" s="42">
        <f t="shared" si="13"/>
        <v>0</v>
      </c>
      <c r="AN45" s="42">
        <f t="shared" si="14"/>
        <v>0</v>
      </c>
      <c r="AO45" s="42"/>
      <c r="AP45" s="42">
        <f t="shared" si="15"/>
        <v>0</v>
      </c>
      <c r="AQ45" s="42">
        <f t="shared" si="16"/>
        <v>0</v>
      </c>
      <c r="AR45" s="42"/>
      <c r="AS45" s="42">
        <f t="shared" si="17"/>
        <v>0</v>
      </c>
      <c r="AT45" s="42">
        <f t="shared" si="18"/>
        <v>0</v>
      </c>
      <c r="AU45" s="42"/>
      <c r="AV45" s="42">
        <f t="shared" si="27"/>
        <v>0</v>
      </c>
      <c r="AW45" s="42">
        <f t="shared" si="22"/>
        <v>0</v>
      </c>
      <c r="AX45" s="41">
        <f t="shared" si="23"/>
        <v>0</v>
      </c>
      <c r="AY45" s="36">
        <f t="shared" ca="1" si="24"/>
        <v>0</v>
      </c>
      <c r="AZ45" s="13">
        <f t="shared" ca="1" si="25"/>
        <v>0</v>
      </c>
      <c r="BA45" s="67">
        <f t="shared" si="1"/>
        <v>0</v>
      </c>
      <c r="BB45" s="38">
        <f t="shared" ca="1" si="2"/>
        <v>0</v>
      </c>
      <c r="BC45" s="65">
        <f t="shared" ca="1" si="3"/>
        <v>0</v>
      </c>
      <c r="BE45" s="64">
        <f t="shared" si="26"/>
        <v>123</v>
      </c>
      <c r="BF45" s="35" t="str">
        <f t="shared" si="35"/>
        <v>MEDIDO</v>
      </c>
    </row>
    <row r="46" spans="1:61" ht="60" customHeight="1" x14ac:dyDescent="0.2">
      <c r="A46" s="21" t="s">
        <v>53</v>
      </c>
      <c r="B46" s="21"/>
      <c r="C46" s="52" t="s">
        <v>511</v>
      </c>
      <c r="D46" s="51" t="s">
        <v>510</v>
      </c>
      <c r="E46" s="7" t="s">
        <v>50</v>
      </c>
      <c r="F46" s="49">
        <v>123</v>
      </c>
      <c r="G46" s="50">
        <v>0</v>
      </c>
      <c r="H46" s="50">
        <v>0</v>
      </c>
      <c r="I46" s="50">
        <f t="shared" si="19"/>
        <v>123</v>
      </c>
      <c r="J46" s="68">
        <v>2.1800000000000002</v>
      </c>
      <c r="K46" s="50">
        <f t="shared" si="20"/>
        <v>268.14</v>
      </c>
      <c r="L46" s="47"/>
      <c r="M46" s="46">
        <f t="shared" si="21"/>
        <v>0</v>
      </c>
      <c r="N46" s="42"/>
      <c r="O46" s="42">
        <f t="shared" si="28"/>
        <v>0</v>
      </c>
      <c r="P46" s="42">
        <f t="shared" si="33"/>
        <v>0</v>
      </c>
      <c r="Q46" s="42"/>
      <c r="R46" s="42">
        <f t="shared" si="29"/>
        <v>0</v>
      </c>
      <c r="S46" s="42">
        <f t="shared" si="34"/>
        <v>0</v>
      </c>
      <c r="T46" s="42"/>
      <c r="U46" s="42">
        <f t="shared" si="4"/>
        <v>0</v>
      </c>
      <c r="V46" s="42">
        <f t="shared" si="5"/>
        <v>0</v>
      </c>
      <c r="W46" s="42"/>
      <c r="X46" s="42">
        <f t="shared" si="6"/>
        <v>0</v>
      </c>
      <c r="Y46" s="42">
        <f t="shared" si="7"/>
        <v>0</v>
      </c>
      <c r="Z46" s="42"/>
      <c r="AA46" s="42">
        <f t="shared" si="8"/>
        <v>0</v>
      </c>
      <c r="AB46" s="42">
        <f t="shared" si="9"/>
        <v>0</v>
      </c>
      <c r="AC46" s="42"/>
      <c r="AD46" s="42">
        <f t="shared" si="10"/>
        <v>0</v>
      </c>
      <c r="AE46" s="42">
        <f t="shared" si="11"/>
        <v>0</v>
      </c>
      <c r="AF46" s="42"/>
      <c r="AG46" s="42">
        <f t="shared" si="30"/>
        <v>0</v>
      </c>
      <c r="AH46" s="42">
        <f t="shared" si="31"/>
        <v>0</v>
      </c>
      <c r="AI46" s="42"/>
      <c r="AJ46" s="42">
        <f t="shared" si="32"/>
        <v>0</v>
      </c>
      <c r="AK46" s="42">
        <f t="shared" si="12"/>
        <v>0</v>
      </c>
      <c r="AL46" s="42"/>
      <c r="AM46" s="42">
        <f t="shared" si="13"/>
        <v>0</v>
      </c>
      <c r="AN46" s="42">
        <f t="shared" si="14"/>
        <v>0</v>
      </c>
      <c r="AO46" s="42"/>
      <c r="AP46" s="42">
        <f t="shared" si="15"/>
        <v>0</v>
      </c>
      <c r="AQ46" s="42">
        <f t="shared" si="16"/>
        <v>0</v>
      </c>
      <c r="AR46" s="42"/>
      <c r="AS46" s="42">
        <f t="shared" si="17"/>
        <v>0</v>
      </c>
      <c r="AT46" s="42">
        <f t="shared" si="18"/>
        <v>0</v>
      </c>
      <c r="AU46" s="42">
        <v>123</v>
      </c>
      <c r="AV46" s="42">
        <f t="shared" si="27"/>
        <v>268.14</v>
      </c>
      <c r="AW46" s="42">
        <f t="shared" si="22"/>
        <v>0</v>
      </c>
      <c r="AX46" s="41">
        <f t="shared" si="23"/>
        <v>123</v>
      </c>
      <c r="AY46" s="36">
        <f t="shared" ca="1" si="24"/>
        <v>268.14</v>
      </c>
      <c r="AZ46" s="13">
        <f t="shared" ca="1" si="25"/>
        <v>0</v>
      </c>
      <c r="BA46" s="67">
        <f t="shared" si="1"/>
        <v>0</v>
      </c>
      <c r="BB46" s="38">
        <f t="shared" ca="1" si="2"/>
        <v>0</v>
      </c>
      <c r="BC46" s="65">
        <f t="shared" ca="1" si="3"/>
        <v>0</v>
      </c>
      <c r="BE46" s="64">
        <f t="shared" si="26"/>
        <v>4.95</v>
      </c>
      <c r="BF46" s="35" t="str">
        <f t="shared" si="35"/>
        <v>MEDIDO</v>
      </c>
    </row>
    <row r="47" spans="1:61" ht="60" customHeight="1" x14ac:dyDescent="0.2">
      <c r="A47" s="21" t="s">
        <v>148</v>
      </c>
      <c r="B47" s="21"/>
      <c r="C47" s="93" t="s">
        <v>509</v>
      </c>
      <c r="D47" s="92" t="s">
        <v>508</v>
      </c>
      <c r="E47" s="91" t="s">
        <v>50</v>
      </c>
      <c r="F47" s="90"/>
      <c r="G47" s="88"/>
      <c r="H47" s="88">
        <v>10</v>
      </c>
      <c r="I47" s="88">
        <f t="shared" si="19"/>
        <v>10</v>
      </c>
      <c r="J47" s="89">
        <v>14.26</v>
      </c>
      <c r="K47" s="88">
        <f t="shared" si="20"/>
        <v>142.6</v>
      </c>
      <c r="L47" s="87"/>
      <c r="M47" s="86">
        <f t="shared" si="21"/>
        <v>0</v>
      </c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>
        <f t="shared" si="15"/>
        <v>0</v>
      </c>
      <c r="AQ47" s="85">
        <f t="shared" si="16"/>
        <v>0</v>
      </c>
      <c r="AR47" s="85"/>
      <c r="AS47" s="85">
        <f t="shared" si="17"/>
        <v>0</v>
      </c>
      <c r="AT47" s="85">
        <f t="shared" si="18"/>
        <v>0</v>
      </c>
      <c r="AU47" s="85">
        <v>4.95</v>
      </c>
      <c r="AV47" s="85">
        <f t="shared" si="27"/>
        <v>70.59</v>
      </c>
      <c r="AW47" s="85">
        <f t="shared" si="22"/>
        <v>0</v>
      </c>
      <c r="AX47" s="84">
        <f t="shared" si="23"/>
        <v>4.95</v>
      </c>
      <c r="AY47" s="83">
        <f t="shared" ca="1" si="24"/>
        <v>70.59</v>
      </c>
      <c r="AZ47" s="82">
        <f t="shared" ca="1" si="25"/>
        <v>0</v>
      </c>
      <c r="BA47" s="81">
        <f t="shared" si="1"/>
        <v>5.05</v>
      </c>
      <c r="BB47" s="80">
        <f t="shared" ca="1" si="2"/>
        <v>72.009999999999991</v>
      </c>
      <c r="BC47" s="79">
        <f t="shared" ca="1" si="3"/>
        <v>0</v>
      </c>
      <c r="BE47" s="64">
        <f t="shared" si="26"/>
        <v>0</v>
      </c>
      <c r="BF47" s="35" t="str">
        <f t="shared" si="35"/>
        <v>NÃO MEDIDO</v>
      </c>
    </row>
    <row r="48" spans="1:61" ht="30" customHeight="1" x14ac:dyDescent="0.2">
      <c r="A48" s="21" t="s">
        <v>55</v>
      </c>
      <c r="B48" s="21"/>
      <c r="C48" s="52">
        <v>20500</v>
      </c>
      <c r="D48" s="51" t="s">
        <v>507</v>
      </c>
      <c r="E48" s="7"/>
      <c r="F48" s="49"/>
      <c r="G48" s="50">
        <v>0</v>
      </c>
      <c r="H48" s="50">
        <v>0</v>
      </c>
      <c r="I48" s="50">
        <f t="shared" si="19"/>
        <v>0</v>
      </c>
      <c r="J48" s="68"/>
      <c r="K48" s="50">
        <f t="shared" si="20"/>
        <v>0</v>
      </c>
      <c r="L48" s="47"/>
      <c r="M48" s="46">
        <f t="shared" si="21"/>
        <v>0</v>
      </c>
      <c r="N48" s="42"/>
      <c r="O48" s="42">
        <f t="shared" ref="O48:O79" si="36">ROUND($N48*$J48,2)</f>
        <v>0</v>
      </c>
      <c r="P48" s="42">
        <f t="shared" ref="P48:P79" si="37">ROUND(N48*L48,2)</f>
        <v>0</v>
      </c>
      <c r="Q48" s="42"/>
      <c r="R48" s="42">
        <f t="shared" ref="R48:R79" si="38">ROUND($Q48*$J48,2)</f>
        <v>0</v>
      </c>
      <c r="S48" s="42">
        <f t="shared" ref="S48:S79" si="39">ROUND(Q48*$L48,2)</f>
        <v>0</v>
      </c>
      <c r="T48" s="42"/>
      <c r="U48" s="42">
        <f t="shared" ref="U48:U79" si="40">ROUND($T48*$J48,2)</f>
        <v>0</v>
      </c>
      <c r="V48" s="42">
        <f t="shared" ref="V48:V79" si="41">ROUND(T48*$L48,2)</f>
        <v>0</v>
      </c>
      <c r="W48" s="42"/>
      <c r="X48" s="42">
        <f t="shared" ref="X48:X79" si="42">ROUND($W48*$J48,2)</f>
        <v>0</v>
      </c>
      <c r="Y48" s="42">
        <f t="shared" ref="Y48:Y79" si="43">ROUND(W48*$L48,2)</f>
        <v>0</v>
      </c>
      <c r="Z48" s="42"/>
      <c r="AA48" s="42">
        <f t="shared" ref="AA48:AA79" si="44">ROUND($Z48*$J48,2)</f>
        <v>0</v>
      </c>
      <c r="AB48" s="42">
        <f t="shared" ref="AB48:AB79" si="45">ROUND(Z48*$L48,2)</f>
        <v>0</v>
      </c>
      <c r="AC48" s="42"/>
      <c r="AD48" s="42">
        <f t="shared" ref="AD48:AD79" si="46">ROUND($AC48*$J48,2)</f>
        <v>0</v>
      </c>
      <c r="AE48" s="42">
        <f t="shared" ref="AE48:AE79" si="47">ROUND(AC48*$L48,2)</f>
        <v>0</v>
      </c>
      <c r="AF48" s="42"/>
      <c r="AG48" s="42">
        <f t="shared" ref="AG48:AG79" si="48">ROUND($AF48*$J48,2)</f>
        <v>0</v>
      </c>
      <c r="AH48" s="42">
        <f t="shared" ref="AH48:AH79" si="49">ROUND(AF48*$L48,2)</f>
        <v>0</v>
      </c>
      <c r="AI48" s="42"/>
      <c r="AJ48" s="42">
        <f t="shared" ref="AJ48:AJ111" si="50">ROUND($AI48*$J48,2)</f>
        <v>0</v>
      </c>
      <c r="AK48" s="42">
        <f t="shared" ref="AK48:AK111" si="51">ROUND($AI48*$L48,2)</f>
        <v>0</v>
      </c>
      <c r="AL48" s="42"/>
      <c r="AM48" s="42">
        <f t="shared" ref="AM48:AM79" si="52">ROUND($AL48*$J48,2)</f>
        <v>0</v>
      </c>
      <c r="AN48" s="42">
        <f t="shared" ref="AN48:AN111" si="53">ROUND($AL48*$L48,2)</f>
        <v>0</v>
      </c>
      <c r="AO48" s="42"/>
      <c r="AP48" s="42">
        <f t="shared" si="15"/>
        <v>0</v>
      </c>
      <c r="AQ48" s="42">
        <f t="shared" si="16"/>
        <v>0</v>
      </c>
      <c r="AR48" s="42"/>
      <c r="AS48" s="42">
        <f t="shared" si="17"/>
        <v>0</v>
      </c>
      <c r="AT48" s="42">
        <f t="shared" si="18"/>
        <v>0</v>
      </c>
      <c r="AU48" s="42"/>
      <c r="AV48" s="42">
        <f t="shared" si="27"/>
        <v>0</v>
      </c>
      <c r="AW48" s="42">
        <f t="shared" si="22"/>
        <v>0</v>
      </c>
      <c r="AX48" s="41">
        <f t="shared" si="23"/>
        <v>0</v>
      </c>
      <c r="AY48" s="36">
        <f t="shared" ca="1" si="24"/>
        <v>0</v>
      </c>
      <c r="AZ48" s="13">
        <f t="shared" ca="1" si="25"/>
        <v>0</v>
      </c>
      <c r="BA48" s="67">
        <f t="shared" si="1"/>
        <v>0</v>
      </c>
      <c r="BB48" s="38">
        <f t="shared" ca="1" si="2"/>
        <v>0</v>
      </c>
      <c r="BC48" s="65">
        <f t="shared" ca="1" si="3"/>
        <v>0</v>
      </c>
      <c r="BE48" s="64">
        <f t="shared" si="26"/>
        <v>0</v>
      </c>
      <c r="BF48" s="53" t="str">
        <f>IF(COUNTIF(BF49:BF61,"MEDIDO")&gt;0,"MEDIDO","NÃO MEDIDO")</f>
        <v>NÃO MEDIDO</v>
      </c>
    </row>
    <row r="49" spans="1:58" ht="30" customHeight="1" x14ac:dyDescent="0.2">
      <c r="A49" s="21" t="s">
        <v>53</v>
      </c>
      <c r="B49" s="21"/>
      <c r="C49" s="52" t="s">
        <v>506</v>
      </c>
      <c r="D49" s="51" t="s">
        <v>505</v>
      </c>
      <c r="E49" s="7" t="s">
        <v>70</v>
      </c>
      <c r="F49" s="49">
        <v>21</v>
      </c>
      <c r="G49" s="50">
        <v>0</v>
      </c>
      <c r="H49" s="50">
        <v>0</v>
      </c>
      <c r="I49" s="50">
        <f t="shared" si="19"/>
        <v>21</v>
      </c>
      <c r="J49" s="68">
        <v>20.059999999999999</v>
      </c>
      <c r="K49" s="50">
        <f t="shared" si="20"/>
        <v>421.26</v>
      </c>
      <c r="L49" s="47"/>
      <c r="M49" s="46">
        <f t="shared" si="21"/>
        <v>0</v>
      </c>
      <c r="N49" s="42">
        <v>21</v>
      </c>
      <c r="O49" s="42">
        <f t="shared" si="36"/>
        <v>421.26</v>
      </c>
      <c r="P49" s="42">
        <f t="shared" si="37"/>
        <v>0</v>
      </c>
      <c r="Q49" s="42"/>
      <c r="R49" s="42">
        <f t="shared" si="38"/>
        <v>0</v>
      </c>
      <c r="S49" s="42">
        <f t="shared" si="39"/>
        <v>0</v>
      </c>
      <c r="T49" s="42"/>
      <c r="U49" s="42">
        <f t="shared" si="40"/>
        <v>0</v>
      </c>
      <c r="V49" s="42">
        <f t="shared" si="41"/>
        <v>0</v>
      </c>
      <c r="W49" s="42"/>
      <c r="X49" s="42">
        <f t="shared" si="42"/>
        <v>0</v>
      </c>
      <c r="Y49" s="42">
        <f t="shared" si="43"/>
        <v>0</v>
      </c>
      <c r="Z49" s="42"/>
      <c r="AA49" s="42">
        <f t="shared" si="44"/>
        <v>0</v>
      </c>
      <c r="AB49" s="42">
        <f t="shared" si="45"/>
        <v>0</v>
      </c>
      <c r="AC49" s="42"/>
      <c r="AD49" s="42">
        <f t="shared" si="46"/>
        <v>0</v>
      </c>
      <c r="AE49" s="42">
        <f t="shared" si="47"/>
        <v>0</v>
      </c>
      <c r="AF49" s="42"/>
      <c r="AG49" s="42">
        <f t="shared" si="48"/>
        <v>0</v>
      </c>
      <c r="AH49" s="42">
        <f t="shared" si="49"/>
        <v>0</v>
      </c>
      <c r="AI49" s="42"/>
      <c r="AJ49" s="42">
        <f t="shared" si="50"/>
        <v>0</v>
      </c>
      <c r="AK49" s="42">
        <f t="shared" si="51"/>
        <v>0</v>
      </c>
      <c r="AL49" s="42"/>
      <c r="AM49" s="42">
        <f t="shared" si="52"/>
        <v>0</v>
      </c>
      <c r="AN49" s="42">
        <f t="shared" si="53"/>
        <v>0</v>
      </c>
      <c r="AO49" s="42"/>
      <c r="AP49" s="42">
        <f t="shared" si="15"/>
        <v>0</v>
      </c>
      <c r="AQ49" s="42">
        <f t="shared" si="16"/>
        <v>0</v>
      </c>
      <c r="AR49" s="42"/>
      <c r="AS49" s="42">
        <f t="shared" si="17"/>
        <v>0</v>
      </c>
      <c r="AT49" s="42">
        <f t="shared" si="18"/>
        <v>0</v>
      </c>
      <c r="AU49" s="42"/>
      <c r="AV49" s="42">
        <f t="shared" si="27"/>
        <v>0</v>
      </c>
      <c r="AW49" s="42">
        <f t="shared" si="22"/>
        <v>0</v>
      </c>
      <c r="AX49" s="41">
        <f t="shared" si="23"/>
        <v>21</v>
      </c>
      <c r="AY49" s="36">
        <f t="shared" ca="1" si="24"/>
        <v>421.26</v>
      </c>
      <c r="AZ49" s="13">
        <f t="shared" ca="1" si="25"/>
        <v>0</v>
      </c>
      <c r="BA49" s="67">
        <f t="shared" si="1"/>
        <v>0</v>
      </c>
      <c r="BB49" s="38">
        <f t="shared" ca="1" si="2"/>
        <v>0</v>
      </c>
      <c r="BC49" s="65">
        <f t="shared" ca="1" si="3"/>
        <v>0</v>
      </c>
      <c r="BE49" s="64">
        <f t="shared" si="26"/>
        <v>0</v>
      </c>
      <c r="BF49" s="35" t="str">
        <f t="shared" ref="BF49:BF61" si="54">IF(BE49&lt;&gt;0,"MEDIDO","NÃO MEDIDO")</f>
        <v>NÃO MEDIDO</v>
      </c>
    </row>
    <row r="50" spans="1:58" ht="30" customHeight="1" x14ac:dyDescent="0.2">
      <c r="A50" s="21" t="s">
        <v>53</v>
      </c>
      <c r="B50" s="21"/>
      <c r="C50" s="52" t="s">
        <v>504</v>
      </c>
      <c r="D50" s="51" t="s">
        <v>503</v>
      </c>
      <c r="E50" s="7" t="s">
        <v>70</v>
      </c>
      <c r="F50" s="49">
        <v>42</v>
      </c>
      <c r="G50" s="50">
        <v>0</v>
      </c>
      <c r="H50" s="50">
        <v>-42</v>
      </c>
      <c r="I50" s="50">
        <f t="shared" si="19"/>
        <v>0</v>
      </c>
      <c r="J50" s="68">
        <v>29.2</v>
      </c>
      <c r="K50" s="50">
        <f t="shared" si="20"/>
        <v>0</v>
      </c>
      <c r="L50" s="47"/>
      <c r="M50" s="46">
        <f t="shared" si="21"/>
        <v>0</v>
      </c>
      <c r="N50" s="42"/>
      <c r="O50" s="42">
        <f t="shared" si="36"/>
        <v>0</v>
      </c>
      <c r="P50" s="42">
        <f t="shared" si="37"/>
        <v>0</v>
      </c>
      <c r="Q50" s="42"/>
      <c r="R50" s="42">
        <f t="shared" si="38"/>
        <v>0</v>
      </c>
      <c r="S50" s="42">
        <f t="shared" si="39"/>
        <v>0</v>
      </c>
      <c r="T50" s="42"/>
      <c r="U50" s="42">
        <f t="shared" si="40"/>
        <v>0</v>
      </c>
      <c r="V50" s="42">
        <f t="shared" si="41"/>
        <v>0</v>
      </c>
      <c r="W50" s="42"/>
      <c r="X50" s="42">
        <f t="shared" si="42"/>
        <v>0</v>
      </c>
      <c r="Y50" s="42">
        <f t="shared" si="43"/>
        <v>0</v>
      </c>
      <c r="Z50" s="42"/>
      <c r="AA50" s="42">
        <f t="shared" si="44"/>
        <v>0</v>
      </c>
      <c r="AB50" s="42">
        <f t="shared" si="45"/>
        <v>0</v>
      </c>
      <c r="AC50" s="42"/>
      <c r="AD50" s="42">
        <f t="shared" si="46"/>
        <v>0</v>
      </c>
      <c r="AE50" s="42">
        <f t="shared" si="47"/>
        <v>0</v>
      </c>
      <c r="AF50" s="42"/>
      <c r="AG50" s="42">
        <f t="shared" si="48"/>
        <v>0</v>
      </c>
      <c r="AH50" s="42">
        <f t="shared" si="49"/>
        <v>0</v>
      </c>
      <c r="AI50" s="42"/>
      <c r="AJ50" s="42">
        <f t="shared" si="50"/>
        <v>0</v>
      </c>
      <c r="AK50" s="42">
        <f t="shared" si="51"/>
        <v>0</v>
      </c>
      <c r="AL50" s="42"/>
      <c r="AM50" s="42">
        <f t="shared" si="52"/>
        <v>0</v>
      </c>
      <c r="AN50" s="42">
        <f t="shared" si="53"/>
        <v>0</v>
      </c>
      <c r="AO50" s="42"/>
      <c r="AP50" s="42">
        <f t="shared" si="15"/>
        <v>0</v>
      </c>
      <c r="AQ50" s="42">
        <f t="shared" si="16"/>
        <v>0</v>
      </c>
      <c r="AR50" s="42"/>
      <c r="AS50" s="42">
        <f t="shared" si="17"/>
        <v>0</v>
      </c>
      <c r="AT50" s="42">
        <f t="shared" si="18"/>
        <v>0</v>
      </c>
      <c r="AU50" s="42"/>
      <c r="AV50" s="42">
        <f t="shared" si="27"/>
        <v>0</v>
      </c>
      <c r="AW50" s="42">
        <f t="shared" si="22"/>
        <v>0</v>
      </c>
      <c r="AX50" s="41">
        <f t="shared" si="23"/>
        <v>0</v>
      </c>
      <c r="AY50" s="36">
        <f t="shared" ca="1" si="24"/>
        <v>0</v>
      </c>
      <c r="AZ50" s="13">
        <f t="shared" ca="1" si="25"/>
        <v>0</v>
      </c>
      <c r="BA50" s="67">
        <f t="shared" si="1"/>
        <v>0</v>
      </c>
      <c r="BB50" s="38">
        <f t="shared" ca="1" si="2"/>
        <v>0</v>
      </c>
      <c r="BC50" s="65">
        <f t="shared" ca="1" si="3"/>
        <v>0</v>
      </c>
      <c r="BE50" s="64">
        <f t="shared" si="26"/>
        <v>0</v>
      </c>
      <c r="BF50" s="35" t="str">
        <f t="shared" si="54"/>
        <v>NÃO MEDIDO</v>
      </c>
    </row>
    <row r="51" spans="1:58" ht="30" customHeight="1" x14ac:dyDescent="0.2">
      <c r="A51" s="21" t="s">
        <v>53</v>
      </c>
      <c r="B51" s="21"/>
      <c r="C51" s="52" t="s">
        <v>502</v>
      </c>
      <c r="D51" s="51" t="s">
        <v>501</v>
      </c>
      <c r="E51" s="7" t="s">
        <v>81</v>
      </c>
      <c r="F51" s="49">
        <v>2</v>
      </c>
      <c r="G51" s="50">
        <v>0</v>
      </c>
      <c r="H51" s="50">
        <v>-2</v>
      </c>
      <c r="I51" s="50">
        <f t="shared" si="19"/>
        <v>0</v>
      </c>
      <c r="J51" s="68">
        <v>17.690000000000001</v>
      </c>
      <c r="K51" s="50">
        <f t="shared" si="20"/>
        <v>0</v>
      </c>
      <c r="L51" s="47"/>
      <c r="M51" s="46">
        <f t="shared" si="21"/>
        <v>0</v>
      </c>
      <c r="N51" s="42"/>
      <c r="O51" s="42">
        <f t="shared" si="36"/>
        <v>0</v>
      </c>
      <c r="P51" s="42">
        <f t="shared" si="37"/>
        <v>0</v>
      </c>
      <c r="Q51" s="42"/>
      <c r="R51" s="42">
        <f t="shared" si="38"/>
        <v>0</v>
      </c>
      <c r="S51" s="42">
        <f t="shared" si="39"/>
        <v>0</v>
      </c>
      <c r="T51" s="42"/>
      <c r="U51" s="42">
        <f t="shared" si="40"/>
        <v>0</v>
      </c>
      <c r="V51" s="42">
        <f t="shared" si="41"/>
        <v>0</v>
      </c>
      <c r="W51" s="42"/>
      <c r="X51" s="42">
        <f t="shared" si="42"/>
        <v>0</v>
      </c>
      <c r="Y51" s="42">
        <f t="shared" si="43"/>
        <v>0</v>
      </c>
      <c r="Z51" s="42"/>
      <c r="AA51" s="42">
        <f t="shared" si="44"/>
        <v>0</v>
      </c>
      <c r="AB51" s="42">
        <f t="shared" si="45"/>
        <v>0</v>
      </c>
      <c r="AC51" s="42"/>
      <c r="AD51" s="42">
        <f t="shared" si="46"/>
        <v>0</v>
      </c>
      <c r="AE51" s="42">
        <f t="shared" si="47"/>
        <v>0</v>
      </c>
      <c r="AF51" s="42"/>
      <c r="AG51" s="42">
        <f t="shared" si="48"/>
        <v>0</v>
      </c>
      <c r="AH51" s="42">
        <f t="shared" si="49"/>
        <v>0</v>
      </c>
      <c r="AI51" s="42"/>
      <c r="AJ51" s="42">
        <f t="shared" si="50"/>
        <v>0</v>
      </c>
      <c r="AK51" s="42">
        <f t="shared" si="51"/>
        <v>0</v>
      </c>
      <c r="AL51" s="42"/>
      <c r="AM51" s="42">
        <f t="shared" si="52"/>
        <v>0</v>
      </c>
      <c r="AN51" s="42">
        <f t="shared" si="53"/>
        <v>0</v>
      </c>
      <c r="AO51" s="42"/>
      <c r="AP51" s="42">
        <f t="shared" si="15"/>
        <v>0</v>
      </c>
      <c r="AQ51" s="42">
        <f t="shared" si="16"/>
        <v>0</v>
      </c>
      <c r="AR51" s="42"/>
      <c r="AS51" s="42">
        <f t="shared" si="17"/>
        <v>0</v>
      </c>
      <c r="AT51" s="42">
        <f t="shared" si="18"/>
        <v>0</v>
      </c>
      <c r="AU51" s="42"/>
      <c r="AV51" s="42">
        <f t="shared" si="27"/>
        <v>0</v>
      </c>
      <c r="AW51" s="42">
        <f t="shared" si="22"/>
        <v>0</v>
      </c>
      <c r="AX51" s="41">
        <f t="shared" si="23"/>
        <v>0</v>
      </c>
      <c r="AY51" s="36">
        <f t="shared" ca="1" si="24"/>
        <v>0</v>
      </c>
      <c r="AZ51" s="13">
        <f t="shared" ca="1" si="25"/>
        <v>0</v>
      </c>
      <c r="BA51" s="67">
        <f t="shared" si="1"/>
        <v>0</v>
      </c>
      <c r="BB51" s="38">
        <f t="shared" ca="1" si="2"/>
        <v>0</v>
      </c>
      <c r="BC51" s="65">
        <f t="shared" ca="1" si="3"/>
        <v>0</v>
      </c>
      <c r="BE51" s="64">
        <f t="shared" si="26"/>
        <v>0</v>
      </c>
      <c r="BF51" s="35" t="str">
        <f t="shared" si="54"/>
        <v>NÃO MEDIDO</v>
      </c>
    </row>
    <row r="52" spans="1:58" ht="30" customHeight="1" x14ac:dyDescent="0.2">
      <c r="A52" s="21" t="s">
        <v>53</v>
      </c>
      <c r="B52" s="21"/>
      <c r="C52" s="52" t="s">
        <v>500</v>
      </c>
      <c r="D52" s="51" t="s">
        <v>499</v>
      </c>
      <c r="E52" s="7" t="s">
        <v>70</v>
      </c>
      <c r="F52" s="49">
        <v>6</v>
      </c>
      <c r="G52" s="50">
        <v>0</v>
      </c>
      <c r="H52" s="50">
        <v>-6</v>
      </c>
      <c r="I52" s="50">
        <f t="shared" si="19"/>
        <v>0</v>
      </c>
      <c r="J52" s="68">
        <v>17.89</v>
      </c>
      <c r="K52" s="50">
        <f t="shared" si="20"/>
        <v>0</v>
      </c>
      <c r="L52" s="47"/>
      <c r="M52" s="46">
        <f t="shared" si="21"/>
        <v>0</v>
      </c>
      <c r="N52" s="42"/>
      <c r="O52" s="42">
        <f t="shared" si="36"/>
        <v>0</v>
      </c>
      <c r="P52" s="42">
        <f t="shared" si="37"/>
        <v>0</v>
      </c>
      <c r="Q52" s="42"/>
      <c r="R52" s="42">
        <f t="shared" si="38"/>
        <v>0</v>
      </c>
      <c r="S52" s="42">
        <f t="shared" si="39"/>
        <v>0</v>
      </c>
      <c r="T52" s="42"/>
      <c r="U52" s="42">
        <f t="shared" si="40"/>
        <v>0</v>
      </c>
      <c r="V52" s="42">
        <f t="shared" si="41"/>
        <v>0</v>
      </c>
      <c r="W52" s="42"/>
      <c r="X52" s="42">
        <f t="shared" si="42"/>
        <v>0</v>
      </c>
      <c r="Y52" s="42">
        <f t="shared" si="43"/>
        <v>0</v>
      </c>
      <c r="Z52" s="42"/>
      <c r="AA52" s="42">
        <f t="shared" si="44"/>
        <v>0</v>
      </c>
      <c r="AB52" s="42">
        <f t="shared" si="45"/>
        <v>0</v>
      </c>
      <c r="AC52" s="42"/>
      <c r="AD52" s="42">
        <f t="shared" si="46"/>
        <v>0</v>
      </c>
      <c r="AE52" s="42">
        <f t="shared" si="47"/>
        <v>0</v>
      </c>
      <c r="AF52" s="42"/>
      <c r="AG52" s="42">
        <f t="shared" si="48"/>
        <v>0</v>
      </c>
      <c r="AH52" s="42">
        <f t="shared" si="49"/>
        <v>0</v>
      </c>
      <c r="AI52" s="42"/>
      <c r="AJ52" s="42">
        <f t="shared" si="50"/>
        <v>0</v>
      </c>
      <c r="AK52" s="42">
        <f t="shared" si="51"/>
        <v>0</v>
      </c>
      <c r="AL52" s="42"/>
      <c r="AM52" s="42">
        <f t="shared" si="52"/>
        <v>0</v>
      </c>
      <c r="AN52" s="42">
        <f t="shared" si="53"/>
        <v>0</v>
      </c>
      <c r="AO52" s="42"/>
      <c r="AP52" s="42">
        <f t="shared" si="15"/>
        <v>0</v>
      </c>
      <c r="AQ52" s="42">
        <f t="shared" si="16"/>
        <v>0</v>
      </c>
      <c r="AR52" s="42"/>
      <c r="AS52" s="42">
        <f t="shared" si="17"/>
        <v>0</v>
      </c>
      <c r="AT52" s="42">
        <f t="shared" si="18"/>
        <v>0</v>
      </c>
      <c r="AU52" s="42"/>
      <c r="AV52" s="42">
        <f t="shared" si="27"/>
        <v>0</v>
      </c>
      <c r="AW52" s="42">
        <f t="shared" si="22"/>
        <v>0</v>
      </c>
      <c r="AX52" s="41">
        <f t="shared" si="23"/>
        <v>0</v>
      </c>
      <c r="AY52" s="36">
        <f t="shared" ca="1" si="24"/>
        <v>0</v>
      </c>
      <c r="AZ52" s="13">
        <f t="shared" ca="1" si="25"/>
        <v>0</v>
      </c>
      <c r="BA52" s="67">
        <f t="shared" si="1"/>
        <v>0</v>
      </c>
      <c r="BB52" s="38">
        <f t="shared" ca="1" si="2"/>
        <v>0</v>
      </c>
      <c r="BC52" s="65">
        <f t="shared" ca="1" si="3"/>
        <v>0</v>
      </c>
      <c r="BE52" s="64">
        <f t="shared" si="26"/>
        <v>0</v>
      </c>
      <c r="BF52" s="35" t="str">
        <f t="shared" si="54"/>
        <v>NÃO MEDIDO</v>
      </c>
    </row>
    <row r="53" spans="1:58" ht="30" customHeight="1" x14ac:dyDescent="0.2">
      <c r="A53" s="21" t="s">
        <v>53</v>
      </c>
      <c r="B53" s="21"/>
      <c r="C53" s="52" t="s">
        <v>498</v>
      </c>
      <c r="D53" s="51" t="s">
        <v>497</v>
      </c>
      <c r="E53" s="7" t="s">
        <v>70</v>
      </c>
      <c r="F53" s="49">
        <v>3</v>
      </c>
      <c r="G53" s="50">
        <v>0</v>
      </c>
      <c r="H53" s="50">
        <v>-3</v>
      </c>
      <c r="I53" s="50">
        <f t="shared" si="19"/>
        <v>0</v>
      </c>
      <c r="J53" s="68">
        <v>37.99</v>
      </c>
      <c r="K53" s="50">
        <f t="shared" si="20"/>
        <v>0</v>
      </c>
      <c r="L53" s="47"/>
      <c r="M53" s="46">
        <f t="shared" si="21"/>
        <v>0</v>
      </c>
      <c r="N53" s="42"/>
      <c r="O53" s="42">
        <f t="shared" si="36"/>
        <v>0</v>
      </c>
      <c r="P53" s="42">
        <f t="shared" si="37"/>
        <v>0</v>
      </c>
      <c r="Q53" s="42"/>
      <c r="R53" s="42">
        <f t="shared" si="38"/>
        <v>0</v>
      </c>
      <c r="S53" s="42">
        <f t="shared" si="39"/>
        <v>0</v>
      </c>
      <c r="T53" s="42"/>
      <c r="U53" s="42">
        <f t="shared" si="40"/>
        <v>0</v>
      </c>
      <c r="V53" s="42">
        <f t="shared" si="41"/>
        <v>0</v>
      </c>
      <c r="W53" s="42"/>
      <c r="X53" s="42">
        <f t="shared" si="42"/>
        <v>0</v>
      </c>
      <c r="Y53" s="42">
        <f t="shared" si="43"/>
        <v>0</v>
      </c>
      <c r="Z53" s="42"/>
      <c r="AA53" s="42">
        <f t="shared" si="44"/>
        <v>0</v>
      </c>
      <c r="AB53" s="42">
        <f t="shared" si="45"/>
        <v>0</v>
      </c>
      <c r="AC53" s="42"/>
      <c r="AD53" s="42">
        <f t="shared" si="46"/>
        <v>0</v>
      </c>
      <c r="AE53" s="42">
        <f t="shared" si="47"/>
        <v>0</v>
      </c>
      <c r="AF53" s="42"/>
      <c r="AG53" s="42">
        <f t="shared" si="48"/>
        <v>0</v>
      </c>
      <c r="AH53" s="42">
        <f t="shared" si="49"/>
        <v>0</v>
      </c>
      <c r="AI53" s="42"/>
      <c r="AJ53" s="42">
        <f t="shared" si="50"/>
        <v>0</v>
      </c>
      <c r="AK53" s="42">
        <f t="shared" si="51"/>
        <v>0</v>
      </c>
      <c r="AL53" s="42"/>
      <c r="AM53" s="42">
        <f t="shared" si="52"/>
        <v>0</v>
      </c>
      <c r="AN53" s="42">
        <f t="shared" si="53"/>
        <v>0</v>
      </c>
      <c r="AO53" s="42"/>
      <c r="AP53" s="42">
        <f t="shared" si="15"/>
        <v>0</v>
      </c>
      <c r="AQ53" s="42">
        <f t="shared" si="16"/>
        <v>0</v>
      </c>
      <c r="AR53" s="42"/>
      <c r="AS53" s="42">
        <f t="shared" si="17"/>
        <v>0</v>
      </c>
      <c r="AT53" s="42">
        <f t="shared" si="18"/>
        <v>0</v>
      </c>
      <c r="AU53" s="42"/>
      <c r="AV53" s="42">
        <f t="shared" si="27"/>
        <v>0</v>
      </c>
      <c r="AW53" s="42">
        <f t="shared" si="22"/>
        <v>0</v>
      </c>
      <c r="AX53" s="41">
        <f t="shared" si="23"/>
        <v>0</v>
      </c>
      <c r="AY53" s="36">
        <f t="shared" ca="1" si="24"/>
        <v>0</v>
      </c>
      <c r="AZ53" s="13">
        <f t="shared" ca="1" si="25"/>
        <v>0</v>
      </c>
      <c r="BA53" s="67">
        <f t="shared" si="1"/>
        <v>0</v>
      </c>
      <c r="BB53" s="38">
        <f t="shared" ca="1" si="2"/>
        <v>0</v>
      </c>
      <c r="BC53" s="65">
        <f t="shared" ca="1" si="3"/>
        <v>0</v>
      </c>
      <c r="BE53" s="64">
        <f t="shared" si="26"/>
        <v>0</v>
      </c>
      <c r="BF53" s="35" t="str">
        <f t="shared" si="54"/>
        <v>NÃO MEDIDO</v>
      </c>
    </row>
    <row r="54" spans="1:58" ht="30" customHeight="1" x14ac:dyDescent="0.2">
      <c r="A54" s="21" t="s">
        <v>53</v>
      </c>
      <c r="B54" s="21"/>
      <c r="C54" s="52" t="s">
        <v>496</v>
      </c>
      <c r="D54" s="51" t="s">
        <v>495</v>
      </c>
      <c r="E54" s="7" t="s">
        <v>70</v>
      </c>
      <c r="F54" s="49">
        <v>27</v>
      </c>
      <c r="G54" s="50">
        <v>0</v>
      </c>
      <c r="H54" s="50">
        <v>0</v>
      </c>
      <c r="I54" s="50">
        <f t="shared" si="19"/>
        <v>27</v>
      </c>
      <c r="J54" s="68">
        <v>42.74</v>
      </c>
      <c r="K54" s="50">
        <f t="shared" si="20"/>
        <v>1153.98</v>
      </c>
      <c r="L54" s="47"/>
      <c r="M54" s="46">
        <f t="shared" si="21"/>
        <v>0</v>
      </c>
      <c r="N54" s="42">
        <v>5</v>
      </c>
      <c r="O54" s="42">
        <f t="shared" si="36"/>
        <v>213.7</v>
      </c>
      <c r="P54" s="42">
        <f t="shared" si="37"/>
        <v>0</v>
      </c>
      <c r="Q54" s="42"/>
      <c r="R54" s="42">
        <f t="shared" si="38"/>
        <v>0</v>
      </c>
      <c r="S54" s="42">
        <f t="shared" si="39"/>
        <v>0</v>
      </c>
      <c r="T54" s="42"/>
      <c r="U54" s="42">
        <f t="shared" si="40"/>
        <v>0</v>
      </c>
      <c r="V54" s="42">
        <f t="shared" si="41"/>
        <v>0</v>
      </c>
      <c r="W54" s="42"/>
      <c r="X54" s="42">
        <f t="shared" si="42"/>
        <v>0</v>
      </c>
      <c r="Y54" s="42">
        <f t="shared" si="43"/>
        <v>0</v>
      </c>
      <c r="Z54" s="42"/>
      <c r="AA54" s="42">
        <f t="shared" si="44"/>
        <v>0</v>
      </c>
      <c r="AB54" s="42">
        <f t="shared" si="45"/>
        <v>0</v>
      </c>
      <c r="AC54" s="42"/>
      <c r="AD54" s="42">
        <f t="shared" si="46"/>
        <v>0</v>
      </c>
      <c r="AE54" s="42">
        <f t="shared" si="47"/>
        <v>0</v>
      </c>
      <c r="AF54" s="42"/>
      <c r="AG54" s="42">
        <f t="shared" si="48"/>
        <v>0</v>
      </c>
      <c r="AH54" s="42">
        <f t="shared" si="49"/>
        <v>0</v>
      </c>
      <c r="AI54" s="42"/>
      <c r="AJ54" s="42">
        <f t="shared" si="50"/>
        <v>0</v>
      </c>
      <c r="AK54" s="42">
        <f t="shared" si="51"/>
        <v>0</v>
      </c>
      <c r="AL54" s="42"/>
      <c r="AM54" s="42">
        <f t="shared" si="52"/>
        <v>0</v>
      </c>
      <c r="AN54" s="42">
        <f t="shared" si="53"/>
        <v>0</v>
      </c>
      <c r="AO54" s="42"/>
      <c r="AP54" s="42">
        <f t="shared" si="15"/>
        <v>0</v>
      </c>
      <c r="AQ54" s="42">
        <f t="shared" si="16"/>
        <v>0</v>
      </c>
      <c r="AR54" s="42"/>
      <c r="AS54" s="42">
        <f t="shared" si="17"/>
        <v>0</v>
      </c>
      <c r="AT54" s="42">
        <f t="shared" si="18"/>
        <v>0</v>
      </c>
      <c r="AU54" s="42"/>
      <c r="AV54" s="42">
        <f t="shared" si="27"/>
        <v>0</v>
      </c>
      <c r="AW54" s="42">
        <f t="shared" si="22"/>
        <v>0</v>
      </c>
      <c r="AX54" s="41">
        <f t="shared" si="23"/>
        <v>5</v>
      </c>
      <c r="AY54" s="36">
        <f t="shared" ca="1" si="24"/>
        <v>213.7</v>
      </c>
      <c r="AZ54" s="13">
        <f t="shared" ca="1" si="25"/>
        <v>0</v>
      </c>
      <c r="BA54" s="67">
        <f t="shared" si="1"/>
        <v>22</v>
      </c>
      <c r="BB54" s="38">
        <f t="shared" ca="1" si="2"/>
        <v>940.28</v>
      </c>
      <c r="BC54" s="65">
        <f t="shared" ca="1" si="3"/>
        <v>0</v>
      </c>
      <c r="BE54" s="64">
        <f t="shared" si="26"/>
        <v>0</v>
      </c>
      <c r="BF54" s="35" t="str">
        <f t="shared" si="54"/>
        <v>NÃO MEDIDO</v>
      </c>
    </row>
    <row r="55" spans="1:58" ht="30" customHeight="1" x14ac:dyDescent="0.2">
      <c r="A55" s="21" t="s">
        <v>53</v>
      </c>
      <c r="B55" s="21"/>
      <c r="C55" s="52" t="s">
        <v>494</v>
      </c>
      <c r="D55" s="51" t="s">
        <v>493</v>
      </c>
      <c r="E55" s="7" t="s">
        <v>81</v>
      </c>
      <c r="F55" s="49">
        <v>4</v>
      </c>
      <c r="G55" s="50">
        <v>0</v>
      </c>
      <c r="H55" s="50">
        <v>-4</v>
      </c>
      <c r="I55" s="50">
        <f t="shared" si="19"/>
        <v>0</v>
      </c>
      <c r="J55" s="68">
        <v>18.72</v>
      </c>
      <c r="K55" s="50">
        <f t="shared" si="20"/>
        <v>0</v>
      </c>
      <c r="L55" s="47"/>
      <c r="M55" s="46">
        <f t="shared" si="21"/>
        <v>0</v>
      </c>
      <c r="N55" s="42"/>
      <c r="O55" s="42">
        <f t="shared" si="36"/>
        <v>0</v>
      </c>
      <c r="P55" s="42">
        <f t="shared" si="37"/>
        <v>0</v>
      </c>
      <c r="Q55" s="42"/>
      <c r="R55" s="42">
        <f t="shared" si="38"/>
        <v>0</v>
      </c>
      <c r="S55" s="42">
        <f t="shared" si="39"/>
        <v>0</v>
      </c>
      <c r="T55" s="42"/>
      <c r="U55" s="42">
        <f t="shared" si="40"/>
        <v>0</v>
      </c>
      <c r="V55" s="42">
        <f t="shared" si="41"/>
        <v>0</v>
      </c>
      <c r="W55" s="42"/>
      <c r="X55" s="42">
        <f t="shared" si="42"/>
        <v>0</v>
      </c>
      <c r="Y55" s="42">
        <f t="shared" si="43"/>
        <v>0</v>
      </c>
      <c r="Z55" s="42"/>
      <c r="AA55" s="42">
        <f t="shared" si="44"/>
        <v>0</v>
      </c>
      <c r="AB55" s="42">
        <f t="shared" si="45"/>
        <v>0</v>
      </c>
      <c r="AC55" s="42"/>
      <c r="AD55" s="42">
        <f t="shared" si="46"/>
        <v>0</v>
      </c>
      <c r="AE55" s="42">
        <f t="shared" si="47"/>
        <v>0</v>
      </c>
      <c r="AF55" s="42"/>
      <c r="AG55" s="42">
        <f t="shared" si="48"/>
        <v>0</v>
      </c>
      <c r="AH55" s="42">
        <f t="shared" si="49"/>
        <v>0</v>
      </c>
      <c r="AI55" s="42"/>
      <c r="AJ55" s="42">
        <f t="shared" si="50"/>
        <v>0</v>
      </c>
      <c r="AK55" s="42">
        <f t="shared" si="51"/>
        <v>0</v>
      </c>
      <c r="AL55" s="42"/>
      <c r="AM55" s="42">
        <f t="shared" si="52"/>
        <v>0</v>
      </c>
      <c r="AN55" s="42">
        <f t="shared" si="53"/>
        <v>0</v>
      </c>
      <c r="AO55" s="42"/>
      <c r="AP55" s="42">
        <f t="shared" si="15"/>
        <v>0</v>
      </c>
      <c r="AQ55" s="42">
        <f t="shared" si="16"/>
        <v>0</v>
      </c>
      <c r="AR55" s="42"/>
      <c r="AS55" s="42">
        <f t="shared" si="17"/>
        <v>0</v>
      </c>
      <c r="AT55" s="42">
        <f t="shared" si="18"/>
        <v>0</v>
      </c>
      <c r="AU55" s="42"/>
      <c r="AV55" s="42">
        <f t="shared" si="27"/>
        <v>0</v>
      </c>
      <c r="AW55" s="42">
        <f t="shared" si="22"/>
        <v>0</v>
      </c>
      <c r="AX55" s="41">
        <f t="shared" si="23"/>
        <v>0</v>
      </c>
      <c r="AY55" s="36">
        <f t="shared" ca="1" si="24"/>
        <v>0</v>
      </c>
      <c r="AZ55" s="13">
        <f t="shared" ca="1" si="25"/>
        <v>0</v>
      </c>
      <c r="BA55" s="67">
        <f t="shared" si="1"/>
        <v>0</v>
      </c>
      <c r="BB55" s="38">
        <f t="shared" ca="1" si="2"/>
        <v>0</v>
      </c>
      <c r="BC55" s="65">
        <f t="shared" ca="1" si="3"/>
        <v>0</v>
      </c>
      <c r="BE55" s="64">
        <f t="shared" si="26"/>
        <v>0</v>
      </c>
      <c r="BF55" s="35" t="str">
        <f t="shared" si="54"/>
        <v>NÃO MEDIDO</v>
      </c>
    </row>
    <row r="56" spans="1:58" ht="30" customHeight="1" x14ac:dyDescent="0.2">
      <c r="A56" s="21" t="s">
        <v>53</v>
      </c>
      <c r="B56" s="21"/>
      <c r="C56" s="52" t="s">
        <v>492</v>
      </c>
      <c r="D56" s="51" t="s">
        <v>491</v>
      </c>
      <c r="E56" s="7" t="s">
        <v>81</v>
      </c>
      <c r="F56" s="49">
        <v>3</v>
      </c>
      <c r="G56" s="50">
        <v>0</v>
      </c>
      <c r="H56" s="50">
        <v>-3</v>
      </c>
      <c r="I56" s="50">
        <f t="shared" si="19"/>
        <v>0</v>
      </c>
      <c r="J56" s="68">
        <v>52.51</v>
      </c>
      <c r="K56" s="50">
        <f t="shared" si="20"/>
        <v>0</v>
      </c>
      <c r="L56" s="47"/>
      <c r="M56" s="46">
        <f t="shared" si="21"/>
        <v>0</v>
      </c>
      <c r="N56" s="42"/>
      <c r="O56" s="42">
        <f t="shared" si="36"/>
        <v>0</v>
      </c>
      <c r="P56" s="42">
        <f t="shared" si="37"/>
        <v>0</v>
      </c>
      <c r="Q56" s="42"/>
      <c r="R56" s="42">
        <f t="shared" si="38"/>
        <v>0</v>
      </c>
      <c r="S56" s="42">
        <f t="shared" si="39"/>
        <v>0</v>
      </c>
      <c r="T56" s="42"/>
      <c r="U56" s="42">
        <f t="shared" si="40"/>
        <v>0</v>
      </c>
      <c r="V56" s="42">
        <f t="shared" si="41"/>
        <v>0</v>
      </c>
      <c r="W56" s="42"/>
      <c r="X56" s="42">
        <f t="shared" si="42"/>
        <v>0</v>
      </c>
      <c r="Y56" s="42">
        <f t="shared" si="43"/>
        <v>0</v>
      </c>
      <c r="Z56" s="42"/>
      <c r="AA56" s="42">
        <f t="shared" si="44"/>
        <v>0</v>
      </c>
      <c r="AB56" s="42">
        <f t="shared" si="45"/>
        <v>0</v>
      </c>
      <c r="AC56" s="42"/>
      <c r="AD56" s="42">
        <f t="shared" si="46"/>
        <v>0</v>
      </c>
      <c r="AE56" s="42">
        <f t="shared" si="47"/>
        <v>0</v>
      </c>
      <c r="AF56" s="42"/>
      <c r="AG56" s="42">
        <f t="shared" si="48"/>
        <v>0</v>
      </c>
      <c r="AH56" s="42">
        <f t="shared" si="49"/>
        <v>0</v>
      </c>
      <c r="AI56" s="42"/>
      <c r="AJ56" s="42">
        <f t="shared" si="50"/>
        <v>0</v>
      </c>
      <c r="AK56" s="42">
        <f t="shared" si="51"/>
        <v>0</v>
      </c>
      <c r="AL56" s="42"/>
      <c r="AM56" s="42">
        <f t="shared" si="52"/>
        <v>0</v>
      </c>
      <c r="AN56" s="42">
        <f t="shared" si="53"/>
        <v>0</v>
      </c>
      <c r="AO56" s="42"/>
      <c r="AP56" s="42">
        <f t="shared" si="15"/>
        <v>0</v>
      </c>
      <c r="AQ56" s="42">
        <f t="shared" si="16"/>
        <v>0</v>
      </c>
      <c r="AR56" s="42"/>
      <c r="AS56" s="42">
        <f t="shared" si="17"/>
        <v>0</v>
      </c>
      <c r="AT56" s="42">
        <f t="shared" si="18"/>
        <v>0</v>
      </c>
      <c r="AU56" s="42"/>
      <c r="AV56" s="42">
        <f t="shared" si="27"/>
        <v>0</v>
      </c>
      <c r="AW56" s="42">
        <f t="shared" si="22"/>
        <v>0</v>
      </c>
      <c r="AX56" s="41">
        <f t="shared" si="23"/>
        <v>0</v>
      </c>
      <c r="AY56" s="36">
        <f t="shared" ca="1" si="24"/>
        <v>0</v>
      </c>
      <c r="AZ56" s="13">
        <f t="shared" ca="1" si="25"/>
        <v>0</v>
      </c>
      <c r="BA56" s="67">
        <f t="shared" si="1"/>
        <v>0</v>
      </c>
      <c r="BB56" s="38">
        <f t="shared" ca="1" si="2"/>
        <v>0</v>
      </c>
      <c r="BC56" s="65">
        <f t="shared" ca="1" si="3"/>
        <v>0</v>
      </c>
      <c r="BE56" s="64">
        <f t="shared" si="26"/>
        <v>0</v>
      </c>
      <c r="BF56" s="35" t="str">
        <f t="shared" si="54"/>
        <v>NÃO MEDIDO</v>
      </c>
    </row>
    <row r="57" spans="1:58" ht="30" customHeight="1" x14ac:dyDescent="0.2">
      <c r="A57" s="21" t="s">
        <v>53</v>
      </c>
      <c r="B57" s="21"/>
      <c r="C57" s="52" t="s">
        <v>490</v>
      </c>
      <c r="D57" s="51" t="s">
        <v>489</v>
      </c>
      <c r="E57" s="7" t="s">
        <v>81</v>
      </c>
      <c r="F57" s="49">
        <v>1</v>
      </c>
      <c r="G57" s="50">
        <v>0</v>
      </c>
      <c r="H57" s="50">
        <v>-1</v>
      </c>
      <c r="I57" s="50">
        <f t="shared" si="19"/>
        <v>0</v>
      </c>
      <c r="J57" s="68">
        <v>66</v>
      </c>
      <c r="K57" s="50">
        <f t="shared" si="20"/>
        <v>0</v>
      </c>
      <c r="L57" s="47"/>
      <c r="M57" s="46">
        <f t="shared" si="21"/>
        <v>0</v>
      </c>
      <c r="N57" s="42"/>
      <c r="O57" s="42">
        <f t="shared" si="36"/>
        <v>0</v>
      </c>
      <c r="P57" s="42">
        <f t="shared" si="37"/>
        <v>0</v>
      </c>
      <c r="Q57" s="42"/>
      <c r="R57" s="42">
        <f t="shared" si="38"/>
        <v>0</v>
      </c>
      <c r="S57" s="42">
        <f t="shared" si="39"/>
        <v>0</v>
      </c>
      <c r="T57" s="42"/>
      <c r="U57" s="42">
        <f t="shared" si="40"/>
        <v>0</v>
      </c>
      <c r="V57" s="42">
        <f t="shared" si="41"/>
        <v>0</v>
      </c>
      <c r="W57" s="42"/>
      <c r="X57" s="42">
        <f t="shared" si="42"/>
        <v>0</v>
      </c>
      <c r="Y57" s="42">
        <f t="shared" si="43"/>
        <v>0</v>
      </c>
      <c r="Z57" s="42"/>
      <c r="AA57" s="42">
        <f t="shared" si="44"/>
        <v>0</v>
      </c>
      <c r="AB57" s="42">
        <f t="shared" si="45"/>
        <v>0</v>
      </c>
      <c r="AC57" s="42"/>
      <c r="AD57" s="42">
        <f t="shared" si="46"/>
        <v>0</v>
      </c>
      <c r="AE57" s="42">
        <f t="shared" si="47"/>
        <v>0</v>
      </c>
      <c r="AF57" s="42"/>
      <c r="AG57" s="42">
        <f t="shared" si="48"/>
        <v>0</v>
      </c>
      <c r="AH57" s="42">
        <f t="shared" si="49"/>
        <v>0</v>
      </c>
      <c r="AI57" s="42"/>
      <c r="AJ57" s="42">
        <f t="shared" si="50"/>
        <v>0</v>
      </c>
      <c r="AK57" s="42">
        <f t="shared" si="51"/>
        <v>0</v>
      </c>
      <c r="AL57" s="42"/>
      <c r="AM57" s="42">
        <f t="shared" si="52"/>
        <v>0</v>
      </c>
      <c r="AN57" s="42">
        <f t="shared" si="53"/>
        <v>0</v>
      </c>
      <c r="AO57" s="42"/>
      <c r="AP57" s="42">
        <f t="shared" si="15"/>
        <v>0</v>
      </c>
      <c r="AQ57" s="42">
        <f t="shared" si="16"/>
        <v>0</v>
      </c>
      <c r="AR57" s="42"/>
      <c r="AS57" s="42">
        <f t="shared" si="17"/>
        <v>0</v>
      </c>
      <c r="AT57" s="42">
        <f t="shared" si="18"/>
        <v>0</v>
      </c>
      <c r="AU57" s="42"/>
      <c r="AV57" s="42">
        <f t="shared" si="27"/>
        <v>0</v>
      </c>
      <c r="AW57" s="42">
        <f t="shared" si="22"/>
        <v>0</v>
      </c>
      <c r="AX57" s="41">
        <f t="shared" si="23"/>
        <v>0</v>
      </c>
      <c r="AY57" s="36">
        <f t="shared" ca="1" si="24"/>
        <v>0</v>
      </c>
      <c r="AZ57" s="13">
        <f t="shared" ca="1" si="25"/>
        <v>0</v>
      </c>
      <c r="BA57" s="67">
        <f t="shared" si="1"/>
        <v>0</v>
      </c>
      <c r="BB57" s="38">
        <f t="shared" ca="1" si="2"/>
        <v>0</v>
      </c>
      <c r="BC57" s="65">
        <f t="shared" ca="1" si="3"/>
        <v>0</v>
      </c>
      <c r="BE57" s="64">
        <f t="shared" si="26"/>
        <v>0</v>
      </c>
      <c r="BF57" s="35" t="str">
        <f t="shared" si="54"/>
        <v>NÃO MEDIDO</v>
      </c>
    </row>
    <row r="58" spans="1:58" ht="30" customHeight="1" x14ac:dyDescent="0.2">
      <c r="A58" s="21" t="s">
        <v>53</v>
      </c>
      <c r="B58" s="21"/>
      <c r="C58" s="52" t="s">
        <v>488</v>
      </c>
      <c r="D58" s="51" t="s">
        <v>487</v>
      </c>
      <c r="E58" s="7" t="s">
        <v>81</v>
      </c>
      <c r="F58" s="49">
        <v>1</v>
      </c>
      <c r="G58" s="50">
        <v>0</v>
      </c>
      <c r="H58" s="50">
        <v>-1</v>
      </c>
      <c r="I58" s="50">
        <f t="shared" si="19"/>
        <v>0</v>
      </c>
      <c r="J58" s="68">
        <v>80.900000000000006</v>
      </c>
      <c r="K58" s="50">
        <f t="shared" si="20"/>
        <v>0</v>
      </c>
      <c r="L58" s="47"/>
      <c r="M58" s="46">
        <f t="shared" si="21"/>
        <v>0</v>
      </c>
      <c r="N58" s="42"/>
      <c r="O58" s="42">
        <f t="shared" si="36"/>
        <v>0</v>
      </c>
      <c r="P58" s="42">
        <f t="shared" si="37"/>
        <v>0</v>
      </c>
      <c r="Q58" s="42"/>
      <c r="R58" s="42">
        <f t="shared" si="38"/>
        <v>0</v>
      </c>
      <c r="S58" s="42">
        <f t="shared" si="39"/>
        <v>0</v>
      </c>
      <c r="T58" s="42"/>
      <c r="U58" s="42">
        <f t="shared" si="40"/>
        <v>0</v>
      </c>
      <c r="V58" s="42">
        <f t="shared" si="41"/>
        <v>0</v>
      </c>
      <c r="W58" s="42"/>
      <c r="X58" s="42">
        <f t="shared" si="42"/>
        <v>0</v>
      </c>
      <c r="Y58" s="42">
        <f t="shared" si="43"/>
        <v>0</v>
      </c>
      <c r="Z58" s="42"/>
      <c r="AA58" s="42">
        <f t="shared" si="44"/>
        <v>0</v>
      </c>
      <c r="AB58" s="42">
        <f t="shared" si="45"/>
        <v>0</v>
      </c>
      <c r="AC58" s="42"/>
      <c r="AD58" s="42">
        <f t="shared" si="46"/>
        <v>0</v>
      </c>
      <c r="AE58" s="42">
        <f t="shared" si="47"/>
        <v>0</v>
      </c>
      <c r="AF58" s="42"/>
      <c r="AG58" s="42">
        <f t="shared" si="48"/>
        <v>0</v>
      </c>
      <c r="AH58" s="42">
        <f t="shared" si="49"/>
        <v>0</v>
      </c>
      <c r="AI58" s="42"/>
      <c r="AJ58" s="42">
        <f t="shared" si="50"/>
        <v>0</v>
      </c>
      <c r="AK58" s="42">
        <f t="shared" si="51"/>
        <v>0</v>
      </c>
      <c r="AL58" s="42"/>
      <c r="AM58" s="42">
        <f t="shared" si="52"/>
        <v>0</v>
      </c>
      <c r="AN58" s="42">
        <f t="shared" si="53"/>
        <v>0</v>
      </c>
      <c r="AO58" s="42"/>
      <c r="AP58" s="42">
        <f t="shared" si="15"/>
        <v>0</v>
      </c>
      <c r="AQ58" s="42">
        <f t="shared" si="16"/>
        <v>0</v>
      </c>
      <c r="AR58" s="42"/>
      <c r="AS58" s="42">
        <f t="shared" si="17"/>
        <v>0</v>
      </c>
      <c r="AT58" s="42">
        <f t="shared" si="18"/>
        <v>0</v>
      </c>
      <c r="AU58" s="42"/>
      <c r="AV58" s="42">
        <f t="shared" si="27"/>
        <v>0</v>
      </c>
      <c r="AW58" s="42">
        <f t="shared" si="22"/>
        <v>0</v>
      </c>
      <c r="AX58" s="41">
        <f t="shared" si="23"/>
        <v>0</v>
      </c>
      <c r="AY58" s="36">
        <f t="shared" ca="1" si="24"/>
        <v>0</v>
      </c>
      <c r="AZ58" s="13">
        <f t="shared" ca="1" si="25"/>
        <v>0</v>
      </c>
      <c r="BA58" s="67">
        <f t="shared" si="1"/>
        <v>0</v>
      </c>
      <c r="BB58" s="38">
        <f t="shared" ca="1" si="2"/>
        <v>0</v>
      </c>
      <c r="BC58" s="65">
        <f t="shared" ca="1" si="3"/>
        <v>0</v>
      </c>
      <c r="BE58" s="64">
        <f t="shared" si="26"/>
        <v>0</v>
      </c>
      <c r="BF58" s="35" t="str">
        <f t="shared" si="54"/>
        <v>NÃO MEDIDO</v>
      </c>
    </row>
    <row r="59" spans="1:58" ht="30" customHeight="1" x14ac:dyDescent="0.2">
      <c r="A59" s="21" t="s">
        <v>53</v>
      </c>
      <c r="B59" s="21"/>
      <c r="C59" s="52" t="s">
        <v>486</v>
      </c>
      <c r="D59" s="51" t="s">
        <v>485</v>
      </c>
      <c r="E59" s="7" t="s">
        <v>81</v>
      </c>
      <c r="F59" s="49">
        <v>1</v>
      </c>
      <c r="G59" s="50">
        <v>0</v>
      </c>
      <c r="H59" s="50">
        <v>-1</v>
      </c>
      <c r="I59" s="50">
        <f t="shared" si="19"/>
        <v>0</v>
      </c>
      <c r="J59" s="68">
        <v>121.1</v>
      </c>
      <c r="K59" s="50">
        <f t="shared" si="20"/>
        <v>0</v>
      </c>
      <c r="L59" s="47"/>
      <c r="M59" s="46">
        <f t="shared" si="21"/>
        <v>0</v>
      </c>
      <c r="N59" s="42"/>
      <c r="O59" s="42">
        <f t="shared" si="36"/>
        <v>0</v>
      </c>
      <c r="P59" s="42">
        <f t="shared" si="37"/>
        <v>0</v>
      </c>
      <c r="Q59" s="42"/>
      <c r="R59" s="42">
        <f t="shared" si="38"/>
        <v>0</v>
      </c>
      <c r="S59" s="42">
        <f t="shared" si="39"/>
        <v>0</v>
      </c>
      <c r="T59" s="42"/>
      <c r="U59" s="42">
        <f t="shared" si="40"/>
        <v>0</v>
      </c>
      <c r="V59" s="42">
        <f t="shared" si="41"/>
        <v>0</v>
      </c>
      <c r="W59" s="42"/>
      <c r="X59" s="42">
        <f t="shared" si="42"/>
        <v>0</v>
      </c>
      <c r="Y59" s="42">
        <f t="shared" si="43"/>
        <v>0</v>
      </c>
      <c r="Z59" s="42"/>
      <c r="AA59" s="42">
        <f t="shared" si="44"/>
        <v>0</v>
      </c>
      <c r="AB59" s="42">
        <f t="shared" si="45"/>
        <v>0</v>
      </c>
      <c r="AC59" s="42"/>
      <c r="AD59" s="42">
        <f t="shared" si="46"/>
        <v>0</v>
      </c>
      <c r="AE59" s="42">
        <f t="shared" si="47"/>
        <v>0</v>
      </c>
      <c r="AF59" s="42"/>
      <c r="AG59" s="42">
        <f t="shared" si="48"/>
        <v>0</v>
      </c>
      <c r="AH59" s="42">
        <f t="shared" si="49"/>
        <v>0</v>
      </c>
      <c r="AI59" s="42"/>
      <c r="AJ59" s="42">
        <f t="shared" si="50"/>
        <v>0</v>
      </c>
      <c r="AK59" s="42">
        <f t="shared" si="51"/>
        <v>0</v>
      </c>
      <c r="AL59" s="42"/>
      <c r="AM59" s="42">
        <f t="shared" si="52"/>
        <v>0</v>
      </c>
      <c r="AN59" s="42">
        <f t="shared" si="53"/>
        <v>0</v>
      </c>
      <c r="AO59" s="42"/>
      <c r="AP59" s="42">
        <f t="shared" si="15"/>
        <v>0</v>
      </c>
      <c r="AQ59" s="42">
        <f t="shared" si="16"/>
        <v>0</v>
      </c>
      <c r="AR59" s="42"/>
      <c r="AS59" s="42">
        <f t="shared" si="17"/>
        <v>0</v>
      </c>
      <c r="AT59" s="42">
        <f t="shared" si="18"/>
        <v>0</v>
      </c>
      <c r="AU59" s="42"/>
      <c r="AV59" s="42">
        <f t="shared" si="27"/>
        <v>0</v>
      </c>
      <c r="AW59" s="42">
        <f t="shared" si="22"/>
        <v>0</v>
      </c>
      <c r="AX59" s="41">
        <f t="shared" si="23"/>
        <v>0</v>
      </c>
      <c r="AY59" s="36">
        <f t="shared" ca="1" si="24"/>
        <v>0</v>
      </c>
      <c r="AZ59" s="13">
        <f t="shared" ca="1" si="25"/>
        <v>0</v>
      </c>
      <c r="BA59" s="67">
        <f t="shared" si="1"/>
        <v>0</v>
      </c>
      <c r="BB59" s="38">
        <f t="shared" ca="1" si="2"/>
        <v>0</v>
      </c>
      <c r="BC59" s="65">
        <f t="shared" ca="1" si="3"/>
        <v>0</v>
      </c>
      <c r="BE59" s="64">
        <f t="shared" si="26"/>
        <v>0</v>
      </c>
      <c r="BF59" s="35" t="str">
        <f t="shared" si="54"/>
        <v>NÃO MEDIDO</v>
      </c>
    </row>
    <row r="60" spans="1:58" ht="30" customHeight="1" x14ac:dyDescent="0.2">
      <c r="A60" s="21" t="s">
        <v>53</v>
      </c>
      <c r="B60" s="21"/>
      <c r="C60" s="52" t="s">
        <v>484</v>
      </c>
      <c r="D60" s="51" t="s">
        <v>483</v>
      </c>
      <c r="E60" s="7" t="s">
        <v>81</v>
      </c>
      <c r="F60" s="49">
        <v>32</v>
      </c>
      <c r="G60" s="50">
        <v>0</v>
      </c>
      <c r="H60" s="50">
        <v>-32</v>
      </c>
      <c r="I60" s="50">
        <f t="shared" si="19"/>
        <v>0</v>
      </c>
      <c r="J60" s="68">
        <v>16.43</v>
      </c>
      <c r="K60" s="50">
        <f t="shared" si="20"/>
        <v>0</v>
      </c>
      <c r="L60" s="47"/>
      <c r="M60" s="46">
        <f t="shared" si="21"/>
        <v>0</v>
      </c>
      <c r="N60" s="42"/>
      <c r="O60" s="42">
        <f t="shared" si="36"/>
        <v>0</v>
      </c>
      <c r="P60" s="42">
        <f t="shared" si="37"/>
        <v>0</v>
      </c>
      <c r="Q60" s="42"/>
      <c r="R60" s="42">
        <f t="shared" si="38"/>
        <v>0</v>
      </c>
      <c r="S60" s="42">
        <f t="shared" si="39"/>
        <v>0</v>
      </c>
      <c r="T60" s="42"/>
      <c r="U60" s="42">
        <f t="shared" si="40"/>
        <v>0</v>
      </c>
      <c r="V60" s="42">
        <f t="shared" si="41"/>
        <v>0</v>
      </c>
      <c r="W60" s="42"/>
      <c r="X60" s="42">
        <f t="shared" si="42"/>
        <v>0</v>
      </c>
      <c r="Y60" s="42">
        <f t="shared" si="43"/>
        <v>0</v>
      </c>
      <c r="Z60" s="42"/>
      <c r="AA60" s="42">
        <f t="shared" si="44"/>
        <v>0</v>
      </c>
      <c r="AB60" s="42">
        <f t="shared" si="45"/>
        <v>0</v>
      </c>
      <c r="AC60" s="42"/>
      <c r="AD60" s="42">
        <f t="shared" si="46"/>
        <v>0</v>
      </c>
      <c r="AE60" s="42">
        <f t="shared" si="47"/>
        <v>0</v>
      </c>
      <c r="AF60" s="42"/>
      <c r="AG60" s="42">
        <f t="shared" si="48"/>
        <v>0</v>
      </c>
      <c r="AH60" s="42">
        <f t="shared" si="49"/>
        <v>0</v>
      </c>
      <c r="AI60" s="42"/>
      <c r="AJ60" s="42">
        <f t="shared" si="50"/>
        <v>0</v>
      </c>
      <c r="AK60" s="42">
        <f t="shared" si="51"/>
        <v>0</v>
      </c>
      <c r="AL60" s="42"/>
      <c r="AM60" s="42">
        <f t="shared" si="52"/>
        <v>0</v>
      </c>
      <c r="AN60" s="42">
        <f t="shared" si="53"/>
        <v>0</v>
      </c>
      <c r="AO60" s="42"/>
      <c r="AP60" s="42">
        <f t="shared" si="15"/>
        <v>0</v>
      </c>
      <c r="AQ60" s="42">
        <f t="shared" si="16"/>
        <v>0</v>
      </c>
      <c r="AR60" s="42"/>
      <c r="AS60" s="42">
        <f t="shared" si="17"/>
        <v>0</v>
      </c>
      <c r="AT60" s="42">
        <f t="shared" si="18"/>
        <v>0</v>
      </c>
      <c r="AU60" s="42"/>
      <c r="AV60" s="42">
        <f t="shared" si="27"/>
        <v>0</v>
      </c>
      <c r="AW60" s="42">
        <f t="shared" si="22"/>
        <v>0</v>
      </c>
      <c r="AX60" s="41">
        <f t="shared" si="23"/>
        <v>0</v>
      </c>
      <c r="AY60" s="36">
        <f t="shared" ca="1" si="24"/>
        <v>0</v>
      </c>
      <c r="AZ60" s="13">
        <f t="shared" ca="1" si="25"/>
        <v>0</v>
      </c>
      <c r="BA60" s="67">
        <f t="shared" si="1"/>
        <v>0</v>
      </c>
      <c r="BB60" s="38">
        <f t="shared" ca="1" si="2"/>
        <v>0</v>
      </c>
      <c r="BC60" s="65">
        <f t="shared" ca="1" si="3"/>
        <v>0</v>
      </c>
      <c r="BE60" s="64">
        <f t="shared" si="26"/>
        <v>0</v>
      </c>
      <c r="BF60" s="35" t="str">
        <f t="shared" si="54"/>
        <v>NÃO MEDIDO</v>
      </c>
    </row>
    <row r="61" spans="1:58" ht="30" customHeight="1" x14ac:dyDescent="0.2">
      <c r="A61" s="21" t="s">
        <v>53</v>
      </c>
      <c r="B61" s="21"/>
      <c r="C61" s="52" t="s">
        <v>482</v>
      </c>
      <c r="D61" s="51" t="s">
        <v>481</v>
      </c>
      <c r="E61" s="7" t="s">
        <v>81</v>
      </c>
      <c r="F61" s="49">
        <v>1</v>
      </c>
      <c r="G61" s="50">
        <v>0</v>
      </c>
      <c r="H61" s="50">
        <v>0</v>
      </c>
      <c r="I61" s="50">
        <f t="shared" si="19"/>
        <v>1</v>
      </c>
      <c r="J61" s="68">
        <v>259.49</v>
      </c>
      <c r="K61" s="50">
        <f t="shared" si="20"/>
        <v>259.49</v>
      </c>
      <c r="L61" s="47"/>
      <c r="M61" s="46">
        <f t="shared" si="21"/>
        <v>0</v>
      </c>
      <c r="N61" s="42"/>
      <c r="O61" s="42">
        <f t="shared" si="36"/>
        <v>0</v>
      </c>
      <c r="P61" s="42">
        <f t="shared" si="37"/>
        <v>0</v>
      </c>
      <c r="Q61" s="42"/>
      <c r="R61" s="42">
        <f t="shared" si="38"/>
        <v>0</v>
      </c>
      <c r="S61" s="42">
        <f t="shared" si="39"/>
        <v>0</v>
      </c>
      <c r="T61" s="42"/>
      <c r="U61" s="42">
        <f t="shared" si="40"/>
        <v>0</v>
      </c>
      <c r="V61" s="42">
        <f t="shared" si="41"/>
        <v>0</v>
      </c>
      <c r="W61" s="42"/>
      <c r="X61" s="42">
        <f t="shared" si="42"/>
        <v>0</v>
      </c>
      <c r="Y61" s="42">
        <f t="shared" si="43"/>
        <v>0</v>
      </c>
      <c r="Z61" s="42"/>
      <c r="AA61" s="42">
        <f t="shared" si="44"/>
        <v>0</v>
      </c>
      <c r="AB61" s="42">
        <f t="shared" si="45"/>
        <v>0</v>
      </c>
      <c r="AC61" s="42"/>
      <c r="AD61" s="42">
        <f t="shared" si="46"/>
        <v>0</v>
      </c>
      <c r="AE61" s="42">
        <f t="shared" si="47"/>
        <v>0</v>
      </c>
      <c r="AF61" s="42"/>
      <c r="AG61" s="42">
        <f t="shared" si="48"/>
        <v>0</v>
      </c>
      <c r="AH61" s="42">
        <f t="shared" si="49"/>
        <v>0</v>
      </c>
      <c r="AI61" s="42"/>
      <c r="AJ61" s="42">
        <f t="shared" si="50"/>
        <v>0</v>
      </c>
      <c r="AK61" s="42">
        <f t="shared" si="51"/>
        <v>0</v>
      </c>
      <c r="AL61" s="42"/>
      <c r="AM61" s="42">
        <f t="shared" si="52"/>
        <v>0</v>
      </c>
      <c r="AN61" s="42">
        <f t="shared" si="53"/>
        <v>0</v>
      </c>
      <c r="AO61" s="42"/>
      <c r="AP61" s="42">
        <f t="shared" si="15"/>
        <v>0</v>
      </c>
      <c r="AQ61" s="42">
        <f t="shared" si="16"/>
        <v>0</v>
      </c>
      <c r="AR61" s="42"/>
      <c r="AS61" s="42">
        <f t="shared" si="17"/>
        <v>0</v>
      </c>
      <c r="AT61" s="42">
        <f t="shared" si="18"/>
        <v>0</v>
      </c>
      <c r="AU61" s="42"/>
      <c r="AV61" s="42">
        <f t="shared" si="27"/>
        <v>0</v>
      </c>
      <c r="AW61" s="42">
        <f t="shared" si="22"/>
        <v>0</v>
      </c>
      <c r="AX61" s="41">
        <f t="shared" si="23"/>
        <v>0</v>
      </c>
      <c r="AY61" s="36">
        <f t="shared" ca="1" si="24"/>
        <v>0</v>
      </c>
      <c r="AZ61" s="13">
        <f t="shared" ca="1" si="25"/>
        <v>0</v>
      </c>
      <c r="BA61" s="67">
        <f t="shared" si="1"/>
        <v>1</v>
      </c>
      <c r="BB61" s="38">
        <f t="shared" ca="1" si="2"/>
        <v>259.49</v>
      </c>
      <c r="BC61" s="65">
        <f t="shared" ca="1" si="3"/>
        <v>0</v>
      </c>
      <c r="BE61" s="64">
        <f t="shared" si="26"/>
        <v>0</v>
      </c>
      <c r="BF61" s="35" t="str">
        <f t="shared" si="54"/>
        <v>NÃO MEDIDO</v>
      </c>
    </row>
    <row r="62" spans="1:58" ht="30" customHeight="1" x14ac:dyDescent="0.2">
      <c r="A62" s="21" t="s">
        <v>55</v>
      </c>
      <c r="B62" s="21"/>
      <c r="C62" s="52">
        <v>20600</v>
      </c>
      <c r="D62" s="51" t="s">
        <v>480</v>
      </c>
      <c r="E62" s="7"/>
      <c r="F62" s="49"/>
      <c r="G62" s="50">
        <v>0</v>
      </c>
      <c r="H62" s="50">
        <v>0</v>
      </c>
      <c r="I62" s="50">
        <f t="shared" si="19"/>
        <v>0</v>
      </c>
      <c r="J62" s="68"/>
      <c r="K62" s="50">
        <f t="shared" si="20"/>
        <v>0</v>
      </c>
      <c r="L62" s="47"/>
      <c r="M62" s="46">
        <f t="shared" si="21"/>
        <v>0</v>
      </c>
      <c r="N62" s="42"/>
      <c r="O62" s="42">
        <f t="shared" si="36"/>
        <v>0</v>
      </c>
      <c r="P62" s="42">
        <f t="shared" si="37"/>
        <v>0</v>
      </c>
      <c r="Q62" s="42"/>
      <c r="R62" s="42">
        <f t="shared" si="38"/>
        <v>0</v>
      </c>
      <c r="S62" s="42">
        <f t="shared" si="39"/>
        <v>0</v>
      </c>
      <c r="T62" s="42"/>
      <c r="U62" s="42">
        <f t="shared" si="40"/>
        <v>0</v>
      </c>
      <c r="V62" s="42">
        <f t="shared" si="41"/>
        <v>0</v>
      </c>
      <c r="W62" s="42"/>
      <c r="X62" s="42">
        <f t="shared" si="42"/>
        <v>0</v>
      </c>
      <c r="Y62" s="42">
        <f t="shared" si="43"/>
        <v>0</v>
      </c>
      <c r="Z62" s="42"/>
      <c r="AA62" s="42">
        <f t="shared" si="44"/>
        <v>0</v>
      </c>
      <c r="AB62" s="42">
        <f t="shared" si="45"/>
        <v>0</v>
      </c>
      <c r="AC62" s="42"/>
      <c r="AD62" s="42">
        <f t="shared" si="46"/>
        <v>0</v>
      </c>
      <c r="AE62" s="42">
        <f t="shared" si="47"/>
        <v>0</v>
      </c>
      <c r="AF62" s="42"/>
      <c r="AG62" s="42">
        <f t="shared" si="48"/>
        <v>0</v>
      </c>
      <c r="AH62" s="42">
        <f t="shared" si="49"/>
        <v>0</v>
      </c>
      <c r="AI62" s="42"/>
      <c r="AJ62" s="42">
        <f t="shared" si="50"/>
        <v>0</v>
      </c>
      <c r="AK62" s="42">
        <f t="shared" si="51"/>
        <v>0</v>
      </c>
      <c r="AL62" s="42"/>
      <c r="AM62" s="42">
        <f t="shared" si="52"/>
        <v>0</v>
      </c>
      <c r="AN62" s="42">
        <f t="shared" si="53"/>
        <v>0</v>
      </c>
      <c r="AO62" s="42"/>
      <c r="AP62" s="42">
        <f t="shared" si="15"/>
        <v>0</v>
      </c>
      <c r="AQ62" s="42">
        <f t="shared" si="16"/>
        <v>0</v>
      </c>
      <c r="AR62" s="42"/>
      <c r="AS62" s="42">
        <f t="shared" si="17"/>
        <v>0</v>
      </c>
      <c r="AT62" s="42">
        <f t="shared" si="18"/>
        <v>0</v>
      </c>
      <c r="AU62" s="42"/>
      <c r="AV62" s="42">
        <f t="shared" si="27"/>
        <v>0</v>
      </c>
      <c r="AW62" s="42">
        <f t="shared" si="22"/>
        <v>0</v>
      </c>
      <c r="AX62" s="41">
        <f t="shared" si="23"/>
        <v>0</v>
      </c>
      <c r="AY62" s="36">
        <f t="shared" ca="1" si="24"/>
        <v>0</v>
      </c>
      <c r="AZ62" s="13">
        <f t="shared" ca="1" si="25"/>
        <v>0</v>
      </c>
      <c r="BA62" s="67">
        <f t="shared" si="1"/>
        <v>0</v>
      </c>
      <c r="BB62" s="38">
        <f t="shared" ca="1" si="2"/>
        <v>0</v>
      </c>
      <c r="BC62" s="65">
        <f t="shared" ca="1" si="3"/>
        <v>0</v>
      </c>
      <c r="BE62" s="64">
        <f t="shared" si="26"/>
        <v>0</v>
      </c>
      <c r="BF62" s="53" t="str">
        <f>IF(COUNTIF(BF63:BF71,"MEDIDO")&gt;0,"MEDIDO","NÃO MEDIDO")</f>
        <v>NÃO MEDIDO</v>
      </c>
    </row>
    <row r="63" spans="1:58" ht="30" customHeight="1" x14ac:dyDescent="0.2">
      <c r="A63" s="21" t="s">
        <v>53</v>
      </c>
      <c r="B63" s="21"/>
      <c r="C63" s="52" t="s">
        <v>479</v>
      </c>
      <c r="D63" s="51" t="s">
        <v>478</v>
      </c>
      <c r="E63" s="7" t="s">
        <v>70</v>
      </c>
      <c r="F63" s="49">
        <v>4.5</v>
      </c>
      <c r="G63" s="50">
        <v>0</v>
      </c>
      <c r="H63" s="50">
        <v>-4.5</v>
      </c>
      <c r="I63" s="50">
        <f t="shared" si="19"/>
        <v>0</v>
      </c>
      <c r="J63" s="68">
        <v>5.44</v>
      </c>
      <c r="K63" s="50">
        <f t="shared" si="20"/>
        <v>0</v>
      </c>
      <c r="L63" s="47"/>
      <c r="M63" s="46">
        <f t="shared" si="21"/>
        <v>0</v>
      </c>
      <c r="N63" s="42"/>
      <c r="O63" s="42">
        <f t="shared" si="36"/>
        <v>0</v>
      </c>
      <c r="P63" s="42">
        <f t="shared" si="37"/>
        <v>0</v>
      </c>
      <c r="Q63" s="42"/>
      <c r="R63" s="42">
        <f t="shared" si="38"/>
        <v>0</v>
      </c>
      <c r="S63" s="42">
        <f t="shared" si="39"/>
        <v>0</v>
      </c>
      <c r="T63" s="42"/>
      <c r="U63" s="42">
        <f t="shared" si="40"/>
        <v>0</v>
      </c>
      <c r="V63" s="42">
        <f t="shared" si="41"/>
        <v>0</v>
      </c>
      <c r="W63" s="42"/>
      <c r="X63" s="42">
        <f t="shared" si="42"/>
        <v>0</v>
      </c>
      <c r="Y63" s="42">
        <f t="shared" si="43"/>
        <v>0</v>
      </c>
      <c r="Z63" s="42"/>
      <c r="AA63" s="42">
        <f t="shared" si="44"/>
        <v>0</v>
      </c>
      <c r="AB63" s="42">
        <f t="shared" si="45"/>
        <v>0</v>
      </c>
      <c r="AC63" s="42"/>
      <c r="AD63" s="42">
        <f t="shared" si="46"/>
        <v>0</v>
      </c>
      <c r="AE63" s="42">
        <f t="shared" si="47"/>
        <v>0</v>
      </c>
      <c r="AF63" s="42"/>
      <c r="AG63" s="42">
        <f t="shared" si="48"/>
        <v>0</v>
      </c>
      <c r="AH63" s="42">
        <f t="shared" si="49"/>
        <v>0</v>
      </c>
      <c r="AI63" s="42"/>
      <c r="AJ63" s="42">
        <f t="shared" si="50"/>
        <v>0</v>
      </c>
      <c r="AK63" s="42">
        <f t="shared" si="51"/>
        <v>0</v>
      </c>
      <c r="AL63" s="42"/>
      <c r="AM63" s="42">
        <f t="shared" si="52"/>
        <v>0</v>
      </c>
      <c r="AN63" s="42">
        <f t="shared" si="53"/>
        <v>0</v>
      </c>
      <c r="AO63" s="42"/>
      <c r="AP63" s="42">
        <f t="shared" si="15"/>
        <v>0</v>
      </c>
      <c r="AQ63" s="42">
        <f t="shared" si="16"/>
        <v>0</v>
      </c>
      <c r="AR63" s="42"/>
      <c r="AS63" s="42">
        <f t="shared" si="17"/>
        <v>0</v>
      </c>
      <c r="AT63" s="42">
        <f t="shared" si="18"/>
        <v>0</v>
      </c>
      <c r="AU63" s="42"/>
      <c r="AV63" s="42">
        <f t="shared" si="27"/>
        <v>0</v>
      </c>
      <c r="AW63" s="42">
        <f t="shared" si="22"/>
        <v>0</v>
      </c>
      <c r="AX63" s="41">
        <f t="shared" si="23"/>
        <v>0</v>
      </c>
      <c r="AY63" s="36">
        <f t="shared" ca="1" si="24"/>
        <v>0</v>
      </c>
      <c r="AZ63" s="13">
        <f t="shared" ca="1" si="25"/>
        <v>0</v>
      </c>
      <c r="BA63" s="67">
        <f t="shared" si="1"/>
        <v>0</v>
      </c>
      <c r="BB63" s="38">
        <f t="shared" ca="1" si="2"/>
        <v>0</v>
      </c>
      <c r="BC63" s="65">
        <f t="shared" ca="1" si="3"/>
        <v>0</v>
      </c>
      <c r="BE63" s="64">
        <f t="shared" si="26"/>
        <v>0</v>
      </c>
      <c r="BF63" s="35" t="str">
        <f t="shared" ref="BF63:BF71" si="55">IF(BE63&lt;&gt;0,"MEDIDO","NÃO MEDIDO")</f>
        <v>NÃO MEDIDO</v>
      </c>
    </row>
    <row r="64" spans="1:58" ht="30" customHeight="1" x14ac:dyDescent="0.2">
      <c r="A64" s="21" t="s">
        <v>53</v>
      </c>
      <c r="B64" s="21"/>
      <c r="C64" s="52" t="s">
        <v>461</v>
      </c>
      <c r="D64" s="51" t="s">
        <v>460</v>
      </c>
      <c r="E64" s="7" t="s">
        <v>81</v>
      </c>
      <c r="F64" s="49">
        <v>13</v>
      </c>
      <c r="G64" s="50">
        <v>0</v>
      </c>
      <c r="H64" s="50">
        <v>0</v>
      </c>
      <c r="I64" s="50">
        <f t="shared" si="19"/>
        <v>13</v>
      </c>
      <c r="J64" s="68">
        <v>4.67</v>
      </c>
      <c r="K64" s="50">
        <f t="shared" si="20"/>
        <v>60.71</v>
      </c>
      <c r="L64" s="47"/>
      <c r="M64" s="46">
        <f t="shared" si="21"/>
        <v>0</v>
      </c>
      <c r="N64" s="42"/>
      <c r="O64" s="42">
        <f t="shared" si="36"/>
        <v>0</v>
      </c>
      <c r="P64" s="42">
        <f t="shared" si="37"/>
        <v>0</v>
      </c>
      <c r="Q64" s="42"/>
      <c r="R64" s="42">
        <f t="shared" si="38"/>
        <v>0</v>
      </c>
      <c r="S64" s="42">
        <f t="shared" si="39"/>
        <v>0</v>
      </c>
      <c r="T64" s="42"/>
      <c r="U64" s="42">
        <f t="shared" si="40"/>
        <v>0</v>
      </c>
      <c r="V64" s="42">
        <f t="shared" si="41"/>
        <v>0</v>
      </c>
      <c r="W64" s="42"/>
      <c r="X64" s="42">
        <f t="shared" si="42"/>
        <v>0</v>
      </c>
      <c r="Y64" s="42">
        <f t="shared" si="43"/>
        <v>0</v>
      </c>
      <c r="Z64" s="42"/>
      <c r="AA64" s="42">
        <f t="shared" si="44"/>
        <v>0</v>
      </c>
      <c r="AB64" s="42">
        <f t="shared" si="45"/>
        <v>0</v>
      </c>
      <c r="AC64" s="42"/>
      <c r="AD64" s="42">
        <f t="shared" si="46"/>
        <v>0</v>
      </c>
      <c r="AE64" s="42">
        <f t="shared" si="47"/>
        <v>0</v>
      </c>
      <c r="AF64" s="42"/>
      <c r="AG64" s="42">
        <f t="shared" si="48"/>
        <v>0</v>
      </c>
      <c r="AH64" s="42">
        <f t="shared" si="49"/>
        <v>0</v>
      </c>
      <c r="AI64" s="42"/>
      <c r="AJ64" s="42">
        <f t="shared" si="50"/>
        <v>0</v>
      </c>
      <c r="AK64" s="42">
        <f t="shared" si="51"/>
        <v>0</v>
      </c>
      <c r="AL64" s="42"/>
      <c r="AM64" s="42">
        <f t="shared" si="52"/>
        <v>0</v>
      </c>
      <c r="AN64" s="42">
        <f t="shared" si="53"/>
        <v>0</v>
      </c>
      <c r="AO64" s="42">
        <v>13</v>
      </c>
      <c r="AP64" s="42">
        <f t="shared" si="15"/>
        <v>60.71</v>
      </c>
      <c r="AQ64" s="42">
        <f t="shared" si="16"/>
        <v>0</v>
      </c>
      <c r="AR64" s="42"/>
      <c r="AS64" s="42">
        <f t="shared" si="17"/>
        <v>0</v>
      </c>
      <c r="AT64" s="42">
        <f t="shared" si="18"/>
        <v>0</v>
      </c>
      <c r="AU64" s="42"/>
      <c r="AV64" s="42">
        <f t="shared" si="27"/>
        <v>0</v>
      </c>
      <c r="AW64" s="42">
        <f t="shared" si="22"/>
        <v>0</v>
      </c>
      <c r="AX64" s="41">
        <f t="shared" si="23"/>
        <v>13</v>
      </c>
      <c r="AY64" s="36">
        <f t="shared" ca="1" si="24"/>
        <v>60.71</v>
      </c>
      <c r="AZ64" s="13">
        <f t="shared" ca="1" si="25"/>
        <v>0</v>
      </c>
      <c r="BA64" s="67">
        <f t="shared" si="1"/>
        <v>0</v>
      </c>
      <c r="BB64" s="38">
        <f t="shared" ca="1" si="2"/>
        <v>0</v>
      </c>
      <c r="BC64" s="65">
        <f t="shared" ca="1" si="3"/>
        <v>0</v>
      </c>
      <c r="BE64" s="64">
        <f t="shared" si="26"/>
        <v>0</v>
      </c>
      <c r="BF64" s="35" t="str">
        <f t="shared" si="55"/>
        <v>NÃO MEDIDO</v>
      </c>
    </row>
    <row r="65" spans="1:58" ht="30" customHeight="1" x14ac:dyDescent="0.2">
      <c r="A65" s="21" t="s">
        <v>53</v>
      </c>
      <c r="B65" s="21"/>
      <c r="C65" s="52" t="s">
        <v>455</v>
      </c>
      <c r="D65" s="51" t="s">
        <v>454</v>
      </c>
      <c r="E65" s="7" t="s">
        <v>70</v>
      </c>
      <c r="F65" s="49">
        <v>39</v>
      </c>
      <c r="G65" s="50">
        <v>0</v>
      </c>
      <c r="H65" s="50">
        <v>0</v>
      </c>
      <c r="I65" s="50">
        <f t="shared" si="19"/>
        <v>39</v>
      </c>
      <c r="J65" s="68">
        <v>19.03</v>
      </c>
      <c r="K65" s="50">
        <f t="shared" si="20"/>
        <v>742.17</v>
      </c>
      <c r="L65" s="47"/>
      <c r="M65" s="46">
        <f t="shared" si="21"/>
        <v>0</v>
      </c>
      <c r="N65" s="42"/>
      <c r="O65" s="42">
        <f t="shared" si="36"/>
        <v>0</v>
      </c>
      <c r="P65" s="42">
        <f t="shared" si="37"/>
        <v>0</v>
      </c>
      <c r="Q65" s="42"/>
      <c r="R65" s="42">
        <f t="shared" si="38"/>
        <v>0</v>
      </c>
      <c r="S65" s="42">
        <f t="shared" si="39"/>
        <v>0</v>
      </c>
      <c r="T65" s="42"/>
      <c r="U65" s="42">
        <f t="shared" si="40"/>
        <v>0</v>
      </c>
      <c r="V65" s="42">
        <f t="shared" si="41"/>
        <v>0</v>
      </c>
      <c r="W65" s="42"/>
      <c r="X65" s="42">
        <f t="shared" si="42"/>
        <v>0</v>
      </c>
      <c r="Y65" s="42">
        <f t="shared" si="43"/>
        <v>0</v>
      </c>
      <c r="Z65" s="42"/>
      <c r="AA65" s="42">
        <f t="shared" si="44"/>
        <v>0</v>
      </c>
      <c r="AB65" s="42">
        <f t="shared" si="45"/>
        <v>0</v>
      </c>
      <c r="AC65" s="42"/>
      <c r="AD65" s="42">
        <f t="shared" si="46"/>
        <v>0</v>
      </c>
      <c r="AE65" s="42">
        <f t="shared" si="47"/>
        <v>0</v>
      </c>
      <c r="AF65" s="42"/>
      <c r="AG65" s="42">
        <f t="shared" si="48"/>
        <v>0</v>
      </c>
      <c r="AH65" s="42">
        <f t="shared" si="49"/>
        <v>0</v>
      </c>
      <c r="AI65" s="42"/>
      <c r="AJ65" s="42">
        <f t="shared" si="50"/>
        <v>0</v>
      </c>
      <c r="AK65" s="42">
        <f t="shared" si="51"/>
        <v>0</v>
      </c>
      <c r="AL65" s="42"/>
      <c r="AM65" s="42">
        <f t="shared" si="52"/>
        <v>0</v>
      </c>
      <c r="AN65" s="42">
        <f t="shared" si="53"/>
        <v>0</v>
      </c>
      <c r="AO65" s="42"/>
      <c r="AP65" s="42">
        <f t="shared" si="15"/>
        <v>0</v>
      </c>
      <c r="AQ65" s="42">
        <f t="shared" si="16"/>
        <v>0</v>
      </c>
      <c r="AR65" s="42"/>
      <c r="AS65" s="42">
        <f t="shared" si="17"/>
        <v>0</v>
      </c>
      <c r="AT65" s="42">
        <f t="shared" si="18"/>
        <v>0</v>
      </c>
      <c r="AU65" s="42"/>
      <c r="AV65" s="42">
        <f t="shared" si="27"/>
        <v>0</v>
      </c>
      <c r="AW65" s="42">
        <f t="shared" si="22"/>
        <v>0</v>
      </c>
      <c r="AX65" s="41">
        <f t="shared" si="23"/>
        <v>0</v>
      </c>
      <c r="AY65" s="36">
        <f t="shared" ca="1" si="24"/>
        <v>0</v>
      </c>
      <c r="AZ65" s="13">
        <f t="shared" ca="1" si="25"/>
        <v>0</v>
      </c>
      <c r="BA65" s="67">
        <f t="shared" si="1"/>
        <v>39</v>
      </c>
      <c r="BB65" s="38">
        <f t="shared" ca="1" si="2"/>
        <v>742.17</v>
      </c>
      <c r="BC65" s="65">
        <f t="shared" ca="1" si="3"/>
        <v>0</v>
      </c>
      <c r="BE65" s="64">
        <f t="shared" si="26"/>
        <v>0</v>
      </c>
      <c r="BF65" s="35" t="str">
        <f t="shared" si="55"/>
        <v>NÃO MEDIDO</v>
      </c>
    </row>
    <row r="66" spans="1:58" ht="60" customHeight="1" x14ac:dyDescent="0.2">
      <c r="A66" s="21" t="s">
        <v>53</v>
      </c>
      <c r="B66" s="21"/>
      <c r="C66" s="52" t="s">
        <v>419</v>
      </c>
      <c r="D66" s="51" t="s">
        <v>418</v>
      </c>
      <c r="E66" s="7" t="s">
        <v>81</v>
      </c>
      <c r="F66" s="49">
        <v>15</v>
      </c>
      <c r="G66" s="50">
        <v>0</v>
      </c>
      <c r="H66" s="50">
        <v>-15</v>
      </c>
      <c r="I66" s="50">
        <f t="shared" si="19"/>
        <v>0</v>
      </c>
      <c r="J66" s="68">
        <v>28.02</v>
      </c>
      <c r="K66" s="50">
        <f t="shared" si="20"/>
        <v>0</v>
      </c>
      <c r="L66" s="47"/>
      <c r="M66" s="46">
        <f t="shared" si="21"/>
        <v>0</v>
      </c>
      <c r="N66" s="42"/>
      <c r="O66" s="42">
        <f t="shared" si="36"/>
        <v>0</v>
      </c>
      <c r="P66" s="42">
        <f t="shared" si="37"/>
        <v>0</v>
      </c>
      <c r="Q66" s="42"/>
      <c r="R66" s="42">
        <f t="shared" si="38"/>
        <v>0</v>
      </c>
      <c r="S66" s="42">
        <f t="shared" si="39"/>
        <v>0</v>
      </c>
      <c r="T66" s="42"/>
      <c r="U66" s="42">
        <f t="shared" si="40"/>
        <v>0</v>
      </c>
      <c r="V66" s="42">
        <f t="shared" si="41"/>
        <v>0</v>
      </c>
      <c r="W66" s="42"/>
      <c r="X66" s="42">
        <f t="shared" si="42"/>
        <v>0</v>
      </c>
      <c r="Y66" s="42">
        <f t="shared" si="43"/>
        <v>0</v>
      </c>
      <c r="Z66" s="42"/>
      <c r="AA66" s="42">
        <f t="shared" si="44"/>
        <v>0</v>
      </c>
      <c r="AB66" s="42">
        <f t="shared" si="45"/>
        <v>0</v>
      </c>
      <c r="AC66" s="42"/>
      <c r="AD66" s="42">
        <f t="shared" si="46"/>
        <v>0</v>
      </c>
      <c r="AE66" s="42">
        <f t="shared" si="47"/>
        <v>0</v>
      </c>
      <c r="AF66" s="42"/>
      <c r="AG66" s="42">
        <f t="shared" si="48"/>
        <v>0</v>
      </c>
      <c r="AH66" s="42">
        <f t="shared" si="49"/>
        <v>0</v>
      </c>
      <c r="AI66" s="42"/>
      <c r="AJ66" s="42">
        <f t="shared" si="50"/>
        <v>0</v>
      </c>
      <c r="AK66" s="42">
        <f t="shared" si="51"/>
        <v>0</v>
      </c>
      <c r="AL66" s="42"/>
      <c r="AM66" s="42">
        <f t="shared" si="52"/>
        <v>0</v>
      </c>
      <c r="AN66" s="42">
        <f t="shared" si="53"/>
        <v>0</v>
      </c>
      <c r="AO66" s="42"/>
      <c r="AP66" s="42">
        <f t="shared" si="15"/>
        <v>0</v>
      </c>
      <c r="AQ66" s="42">
        <f t="shared" si="16"/>
        <v>0</v>
      </c>
      <c r="AR66" s="42"/>
      <c r="AS66" s="42">
        <f t="shared" si="17"/>
        <v>0</v>
      </c>
      <c r="AT66" s="42">
        <f t="shared" si="18"/>
        <v>0</v>
      </c>
      <c r="AU66" s="42"/>
      <c r="AV66" s="42">
        <f t="shared" si="27"/>
        <v>0</v>
      </c>
      <c r="AW66" s="42">
        <f t="shared" si="22"/>
        <v>0</v>
      </c>
      <c r="AX66" s="41">
        <f t="shared" si="23"/>
        <v>0</v>
      </c>
      <c r="AY66" s="36">
        <f t="shared" ca="1" si="24"/>
        <v>0</v>
      </c>
      <c r="AZ66" s="13">
        <f t="shared" ca="1" si="25"/>
        <v>0</v>
      </c>
      <c r="BA66" s="67">
        <f t="shared" si="1"/>
        <v>0</v>
      </c>
      <c r="BB66" s="38">
        <f t="shared" ca="1" si="2"/>
        <v>0</v>
      </c>
      <c r="BC66" s="65">
        <f t="shared" ca="1" si="3"/>
        <v>0</v>
      </c>
      <c r="BE66" s="64">
        <f t="shared" si="26"/>
        <v>0</v>
      </c>
      <c r="BF66" s="35" t="str">
        <f t="shared" si="55"/>
        <v>NÃO MEDIDO</v>
      </c>
    </row>
    <row r="67" spans="1:58" ht="30" customHeight="1" x14ac:dyDescent="0.2">
      <c r="A67" s="21" t="s">
        <v>53</v>
      </c>
      <c r="B67" s="21"/>
      <c r="C67" s="52" t="s">
        <v>413</v>
      </c>
      <c r="D67" s="51" t="s">
        <v>412</v>
      </c>
      <c r="E67" s="7" t="s">
        <v>81</v>
      </c>
      <c r="F67" s="49">
        <v>1</v>
      </c>
      <c r="G67" s="50">
        <v>0</v>
      </c>
      <c r="H67" s="50">
        <v>-1</v>
      </c>
      <c r="I67" s="50">
        <f t="shared" si="19"/>
        <v>0</v>
      </c>
      <c r="J67" s="68">
        <v>6</v>
      </c>
      <c r="K67" s="50">
        <f t="shared" si="20"/>
        <v>0</v>
      </c>
      <c r="L67" s="47"/>
      <c r="M67" s="46">
        <f t="shared" si="21"/>
        <v>0</v>
      </c>
      <c r="N67" s="42"/>
      <c r="O67" s="42">
        <f t="shared" si="36"/>
        <v>0</v>
      </c>
      <c r="P67" s="42">
        <f t="shared" si="37"/>
        <v>0</v>
      </c>
      <c r="Q67" s="42"/>
      <c r="R67" s="42">
        <f t="shared" si="38"/>
        <v>0</v>
      </c>
      <c r="S67" s="42">
        <f t="shared" si="39"/>
        <v>0</v>
      </c>
      <c r="T67" s="42"/>
      <c r="U67" s="42">
        <f t="shared" si="40"/>
        <v>0</v>
      </c>
      <c r="V67" s="42">
        <f t="shared" si="41"/>
        <v>0</v>
      </c>
      <c r="W67" s="42"/>
      <c r="X67" s="42">
        <f t="shared" si="42"/>
        <v>0</v>
      </c>
      <c r="Y67" s="42">
        <f t="shared" si="43"/>
        <v>0</v>
      </c>
      <c r="Z67" s="42"/>
      <c r="AA67" s="42">
        <f t="shared" si="44"/>
        <v>0</v>
      </c>
      <c r="AB67" s="42">
        <f t="shared" si="45"/>
        <v>0</v>
      </c>
      <c r="AC67" s="42"/>
      <c r="AD67" s="42">
        <f t="shared" si="46"/>
        <v>0</v>
      </c>
      <c r="AE67" s="42">
        <f t="shared" si="47"/>
        <v>0</v>
      </c>
      <c r="AF67" s="42"/>
      <c r="AG67" s="42">
        <f t="shared" si="48"/>
        <v>0</v>
      </c>
      <c r="AH67" s="42">
        <f t="shared" si="49"/>
        <v>0</v>
      </c>
      <c r="AI67" s="42"/>
      <c r="AJ67" s="42">
        <f t="shared" si="50"/>
        <v>0</v>
      </c>
      <c r="AK67" s="42">
        <f t="shared" si="51"/>
        <v>0</v>
      </c>
      <c r="AL67" s="42"/>
      <c r="AM67" s="42">
        <f t="shared" si="52"/>
        <v>0</v>
      </c>
      <c r="AN67" s="42">
        <f t="shared" si="53"/>
        <v>0</v>
      </c>
      <c r="AO67" s="42"/>
      <c r="AP67" s="42">
        <f t="shared" si="15"/>
        <v>0</v>
      </c>
      <c r="AQ67" s="42">
        <f t="shared" si="16"/>
        <v>0</v>
      </c>
      <c r="AR67" s="42"/>
      <c r="AS67" s="42">
        <f t="shared" si="17"/>
        <v>0</v>
      </c>
      <c r="AT67" s="42">
        <f t="shared" si="18"/>
        <v>0</v>
      </c>
      <c r="AU67" s="42"/>
      <c r="AV67" s="42">
        <f t="shared" si="27"/>
        <v>0</v>
      </c>
      <c r="AW67" s="42">
        <f t="shared" si="22"/>
        <v>0</v>
      </c>
      <c r="AX67" s="41">
        <f t="shared" si="23"/>
        <v>0</v>
      </c>
      <c r="AY67" s="36">
        <f t="shared" ca="1" si="24"/>
        <v>0</v>
      </c>
      <c r="AZ67" s="13">
        <f t="shared" ca="1" si="25"/>
        <v>0</v>
      </c>
      <c r="BA67" s="67">
        <f t="shared" si="1"/>
        <v>0</v>
      </c>
      <c r="BB67" s="38">
        <f t="shared" ca="1" si="2"/>
        <v>0</v>
      </c>
      <c r="BC67" s="65">
        <f t="shared" ca="1" si="3"/>
        <v>0</v>
      </c>
      <c r="BE67" s="64">
        <f t="shared" si="26"/>
        <v>0</v>
      </c>
      <c r="BF67" s="35" t="str">
        <f t="shared" si="55"/>
        <v>NÃO MEDIDO</v>
      </c>
    </row>
    <row r="68" spans="1:58" ht="30" customHeight="1" x14ac:dyDescent="0.2">
      <c r="A68" s="21" t="s">
        <v>53</v>
      </c>
      <c r="B68" s="21"/>
      <c r="C68" s="52" t="s">
        <v>477</v>
      </c>
      <c r="D68" s="51" t="s">
        <v>476</v>
      </c>
      <c r="E68" s="7" t="s">
        <v>81</v>
      </c>
      <c r="F68" s="49">
        <v>1</v>
      </c>
      <c r="G68" s="50">
        <v>0</v>
      </c>
      <c r="H68" s="50">
        <v>-1</v>
      </c>
      <c r="I68" s="50">
        <f t="shared" si="19"/>
        <v>0</v>
      </c>
      <c r="J68" s="68">
        <v>3.9</v>
      </c>
      <c r="K68" s="50">
        <f t="shared" si="20"/>
        <v>0</v>
      </c>
      <c r="L68" s="47"/>
      <c r="M68" s="46">
        <f t="shared" si="21"/>
        <v>0</v>
      </c>
      <c r="N68" s="42"/>
      <c r="O68" s="42">
        <f t="shared" si="36"/>
        <v>0</v>
      </c>
      <c r="P68" s="42">
        <f t="shared" si="37"/>
        <v>0</v>
      </c>
      <c r="Q68" s="42"/>
      <c r="R68" s="42">
        <f t="shared" si="38"/>
        <v>0</v>
      </c>
      <c r="S68" s="42">
        <f t="shared" si="39"/>
        <v>0</v>
      </c>
      <c r="T68" s="42"/>
      <c r="U68" s="42">
        <f t="shared" si="40"/>
        <v>0</v>
      </c>
      <c r="V68" s="42">
        <f t="shared" si="41"/>
        <v>0</v>
      </c>
      <c r="W68" s="42"/>
      <c r="X68" s="42">
        <f t="shared" si="42"/>
        <v>0</v>
      </c>
      <c r="Y68" s="42">
        <f t="shared" si="43"/>
        <v>0</v>
      </c>
      <c r="Z68" s="42"/>
      <c r="AA68" s="42">
        <f t="shared" si="44"/>
        <v>0</v>
      </c>
      <c r="AB68" s="42">
        <f t="shared" si="45"/>
        <v>0</v>
      </c>
      <c r="AC68" s="42"/>
      <c r="AD68" s="42">
        <f t="shared" si="46"/>
        <v>0</v>
      </c>
      <c r="AE68" s="42">
        <f t="shared" si="47"/>
        <v>0</v>
      </c>
      <c r="AF68" s="42"/>
      <c r="AG68" s="42">
        <f t="shared" si="48"/>
        <v>0</v>
      </c>
      <c r="AH68" s="42">
        <f t="shared" si="49"/>
        <v>0</v>
      </c>
      <c r="AI68" s="42"/>
      <c r="AJ68" s="42">
        <f t="shared" si="50"/>
        <v>0</v>
      </c>
      <c r="AK68" s="42">
        <f t="shared" si="51"/>
        <v>0</v>
      </c>
      <c r="AL68" s="42"/>
      <c r="AM68" s="42">
        <f t="shared" si="52"/>
        <v>0</v>
      </c>
      <c r="AN68" s="42">
        <f t="shared" si="53"/>
        <v>0</v>
      </c>
      <c r="AO68" s="42"/>
      <c r="AP68" s="42">
        <f t="shared" si="15"/>
        <v>0</v>
      </c>
      <c r="AQ68" s="42">
        <f t="shared" si="16"/>
        <v>0</v>
      </c>
      <c r="AR68" s="42"/>
      <c r="AS68" s="42">
        <f t="shared" si="17"/>
        <v>0</v>
      </c>
      <c r="AT68" s="42">
        <f t="shared" si="18"/>
        <v>0</v>
      </c>
      <c r="AU68" s="42"/>
      <c r="AV68" s="42">
        <f t="shared" si="27"/>
        <v>0</v>
      </c>
      <c r="AW68" s="42">
        <f t="shared" si="22"/>
        <v>0</v>
      </c>
      <c r="AX68" s="41">
        <f t="shared" si="23"/>
        <v>0</v>
      </c>
      <c r="AY68" s="36">
        <f t="shared" ca="1" si="24"/>
        <v>0</v>
      </c>
      <c r="AZ68" s="13">
        <f t="shared" ca="1" si="25"/>
        <v>0</v>
      </c>
      <c r="BA68" s="67">
        <f t="shared" si="1"/>
        <v>0</v>
      </c>
      <c r="BB68" s="38">
        <f t="shared" ca="1" si="2"/>
        <v>0</v>
      </c>
      <c r="BC68" s="65">
        <f t="shared" ca="1" si="3"/>
        <v>0</v>
      </c>
      <c r="BE68" s="64">
        <f t="shared" si="26"/>
        <v>0</v>
      </c>
      <c r="BF68" s="35" t="str">
        <f t="shared" si="55"/>
        <v>NÃO MEDIDO</v>
      </c>
    </row>
    <row r="69" spans="1:58" ht="60" customHeight="1" x14ac:dyDescent="0.2">
      <c r="A69" s="21" t="s">
        <v>53</v>
      </c>
      <c r="B69" s="21"/>
      <c r="C69" s="52" t="s">
        <v>475</v>
      </c>
      <c r="D69" s="51" t="s">
        <v>474</v>
      </c>
      <c r="E69" s="7" t="s">
        <v>70</v>
      </c>
      <c r="F69" s="49">
        <v>100</v>
      </c>
      <c r="G69" s="50">
        <v>0</v>
      </c>
      <c r="H69" s="50">
        <v>-100</v>
      </c>
      <c r="I69" s="50">
        <f t="shared" si="19"/>
        <v>0</v>
      </c>
      <c r="J69" s="68">
        <v>1.69</v>
      </c>
      <c r="K69" s="50">
        <f t="shared" si="20"/>
        <v>0</v>
      </c>
      <c r="L69" s="47"/>
      <c r="M69" s="46">
        <f t="shared" si="21"/>
        <v>0</v>
      </c>
      <c r="N69" s="42"/>
      <c r="O69" s="42">
        <f t="shared" si="36"/>
        <v>0</v>
      </c>
      <c r="P69" s="42">
        <f t="shared" si="37"/>
        <v>0</v>
      </c>
      <c r="Q69" s="42"/>
      <c r="R69" s="42">
        <f t="shared" si="38"/>
        <v>0</v>
      </c>
      <c r="S69" s="42">
        <f t="shared" si="39"/>
        <v>0</v>
      </c>
      <c r="T69" s="42"/>
      <c r="U69" s="42">
        <f t="shared" si="40"/>
        <v>0</v>
      </c>
      <c r="V69" s="42">
        <f t="shared" si="41"/>
        <v>0</v>
      </c>
      <c r="W69" s="42"/>
      <c r="X69" s="42">
        <f t="shared" si="42"/>
        <v>0</v>
      </c>
      <c r="Y69" s="42">
        <f t="shared" si="43"/>
        <v>0</v>
      </c>
      <c r="Z69" s="42"/>
      <c r="AA69" s="42">
        <f t="shared" si="44"/>
        <v>0</v>
      </c>
      <c r="AB69" s="42">
        <f t="shared" si="45"/>
        <v>0</v>
      </c>
      <c r="AC69" s="42"/>
      <c r="AD69" s="42">
        <f t="shared" si="46"/>
        <v>0</v>
      </c>
      <c r="AE69" s="42">
        <f t="shared" si="47"/>
        <v>0</v>
      </c>
      <c r="AF69" s="42"/>
      <c r="AG69" s="42">
        <f t="shared" si="48"/>
        <v>0</v>
      </c>
      <c r="AH69" s="42">
        <f t="shared" si="49"/>
        <v>0</v>
      </c>
      <c r="AI69" s="42"/>
      <c r="AJ69" s="42">
        <f t="shared" si="50"/>
        <v>0</v>
      </c>
      <c r="AK69" s="42">
        <f t="shared" si="51"/>
        <v>0</v>
      </c>
      <c r="AL69" s="42"/>
      <c r="AM69" s="42">
        <f t="shared" si="52"/>
        <v>0</v>
      </c>
      <c r="AN69" s="42">
        <f t="shared" si="53"/>
        <v>0</v>
      </c>
      <c r="AO69" s="42"/>
      <c r="AP69" s="42">
        <f t="shared" si="15"/>
        <v>0</v>
      </c>
      <c r="AQ69" s="42">
        <f t="shared" si="16"/>
        <v>0</v>
      </c>
      <c r="AR69" s="42"/>
      <c r="AS69" s="42">
        <f t="shared" si="17"/>
        <v>0</v>
      </c>
      <c r="AT69" s="42">
        <f t="shared" si="18"/>
        <v>0</v>
      </c>
      <c r="AU69" s="42"/>
      <c r="AV69" s="42">
        <f t="shared" si="27"/>
        <v>0</v>
      </c>
      <c r="AW69" s="42">
        <f t="shared" si="22"/>
        <v>0</v>
      </c>
      <c r="AX69" s="41">
        <f t="shared" si="23"/>
        <v>0</v>
      </c>
      <c r="AY69" s="36">
        <f t="shared" ca="1" si="24"/>
        <v>0</v>
      </c>
      <c r="AZ69" s="13">
        <f t="shared" ca="1" si="25"/>
        <v>0</v>
      </c>
      <c r="BA69" s="67">
        <f t="shared" si="1"/>
        <v>0</v>
      </c>
      <c r="BB69" s="38">
        <f t="shared" ca="1" si="2"/>
        <v>0</v>
      </c>
      <c r="BC69" s="65">
        <f t="shared" ca="1" si="3"/>
        <v>0</v>
      </c>
      <c r="BE69" s="64">
        <f t="shared" si="26"/>
        <v>0</v>
      </c>
      <c r="BF69" s="35" t="str">
        <f t="shared" si="55"/>
        <v>NÃO MEDIDO</v>
      </c>
    </row>
    <row r="70" spans="1:58" ht="30" customHeight="1" x14ac:dyDescent="0.2">
      <c r="A70" s="21" t="s">
        <v>53</v>
      </c>
      <c r="B70" s="21"/>
      <c r="C70" s="52" t="s">
        <v>473</v>
      </c>
      <c r="D70" s="51" t="s">
        <v>472</v>
      </c>
      <c r="E70" s="7" t="s">
        <v>471</v>
      </c>
      <c r="F70" s="49">
        <v>0.45</v>
      </c>
      <c r="G70" s="50">
        <v>0</v>
      </c>
      <c r="H70" s="50">
        <v>0</v>
      </c>
      <c r="I70" s="50">
        <f t="shared" si="19"/>
        <v>0.45</v>
      </c>
      <c r="J70" s="68">
        <v>36.53</v>
      </c>
      <c r="K70" s="50">
        <f t="shared" si="20"/>
        <v>16.440000000000001</v>
      </c>
      <c r="L70" s="47"/>
      <c r="M70" s="46">
        <f t="shared" si="21"/>
        <v>0</v>
      </c>
      <c r="N70" s="42"/>
      <c r="O70" s="42">
        <f t="shared" si="36"/>
        <v>0</v>
      </c>
      <c r="P70" s="42">
        <f t="shared" si="37"/>
        <v>0</v>
      </c>
      <c r="Q70" s="42"/>
      <c r="R70" s="42">
        <f t="shared" si="38"/>
        <v>0</v>
      </c>
      <c r="S70" s="42">
        <f t="shared" si="39"/>
        <v>0</v>
      </c>
      <c r="T70" s="42"/>
      <c r="U70" s="42">
        <f t="shared" si="40"/>
        <v>0</v>
      </c>
      <c r="V70" s="42">
        <f t="shared" si="41"/>
        <v>0</v>
      </c>
      <c r="W70" s="42"/>
      <c r="X70" s="42">
        <f t="shared" si="42"/>
        <v>0</v>
      </c>
      <c r="Y70" s="42">
        <f t="shared" si="43"/>
        <v>0</v>
      </c>
      <c r="Z70" s="42"/>
      <c r="AA70" s="42">
        <f t="shared" si="44"/>
        <v>0</v>
      </c>
      <c r="AB70" s="42">
        <f t="shared" si="45"/>
        <v>0</v>
      </c>
      <c r="AC70" s="42"/>
      <c r="AD70" s="42">
        <f t="shared" si="46"/>
        <v>0</v>
      </c>
      <c r="AE70" s="42">
        <f t="shared" si="47"/>
        <v>0</v>
      </c>
      <c r="AF70" s="42"/>
      <c r="AG70" s="42">
        <f t="shared" si="48"/>
        <v>0</v>
      </c>
      <c r="AH70" s="42">
        <f t="shared" si="49"/>
        <v>0</v>
      </c>
      <c r="AI70" s="42"/>
      <c r="AJ70" s="42">
        <f t="shared" si="50"/>
        <v>0</v>
      </c>
      <c r="AK70" s="42">
        <f t="shared" si="51"/>
        <v>0</v>
      </c>
      <c r="AL70" s="42"/>
      <c r="AM70" s="42">
        <f t="shared" si="52"/>
        <v>0</v>
      </c>
      <c r="AN70" s="42">
        <f t="shared" si="53"/>
        <v>0</v>
      </c>
      <c r="AO70" s="42"/>
      <c r="AP70" s="42">
        <f t="shared" si="15"/>
        <v>0</v>
      </c>
      <c r="AQ70" s="42">
        <f t="shared" si="16"/>
        <v>0</v>
      </c>
      <c r="AR70" s="42"/>
      <c r="AS70" s="42">
        <f t="shared" si="17"/>
        <v>0</v>
      </c>
      <c r="AT70" s="42">
        <f t="shared" si="18"/>
        <v>0</v>
      </c>
      <c r="AU70" s="42"/>
      <c r="AV70" s="42">
        <f t="shared" si="27"/>
        <v>0</v>
      </c>
      <c r="AW70" s="42">
        <f t="shared" si="22"/>
        <v>0</v>
      </c>
      <c r="AX70" s="41">
        <f t="shared" si="23"/>
        <v>0</v>
      </c>
      <c r="AY70" s="36">
        <f t="shared" ca="1" si="24"/>
        <v>0</v>
      </c>
      <c r="AZ70" s="13">
        <f t="shared" ca="1" si="25"/>
        <v>0</v>
      </c>
      <c r="BA70" s="67">
        <f t="shared" si="1"/>
        <v>0.45</v>
      </c>
      <c r="BB70" s="38">
        <f t="shared" ca="1" si="2"/>
        <v>16.440000000000001</v>
      </c>
      <c r="BC70" s="65">
        <f t="shared" ca="1" si="3"/>
        <v>0</v>
      </c>
      <c r="BE70" s="64">
        <f t="shared" si="26"/>
        <v>0</v>
      </c>
      <c r="BF70" s="35" t="str">
        <f t="shared" si="55"/>
        <v>NÃO MEDIDO</v>
      </c>
    </row>
    <row r="71" spans="1:58" ht="30" customHeight="1" x14ac:dyDescent="0.2">
      <c r="A71" s="21" t="s">
        <v>53</v>
      </c>
      <c r="B71" s="21"/>
      <c r="C71" s="52" t="s">
        <v>371</v>
      </c>
      <c r="D71" s="51" t="s">
        <v>370</v>
      </c>
      <c r="E71" s="7" t="s">
        <v>81</v>
      </c>
      <c r="F71" s="49">
        <v>30</v>
      </c>
      <c r="G71" s="50">
        <v>0</v>
      </c>
      <c r="H71" s="50">
        <v>-30</v>
      </c>
      <c r="I71" s="50">
        <f t="shared" si="19"/>
        <v>0</v>
      </c>
      <c r="J71" s="68">
        <v>2.82</v>
      </c>
      <c r="K71" s="50">
        <f t="shared" si="20"/>
        <v>0</v>
      </c>
      <c r="L71" s="47"/>
      <c r="M71" s="46">
        <f t="shared" si="21"/>
        <v>0</v>
      </c>
      <c r="N71" s="42"/>
      <c r="O71" s="42">
        <f t="shared" si="36"/>
        <v>0</v>
      </c>
      <c r="P71" s="42">
        <f t="shared" si="37"/>
        <v>0</v>
      </c>
      <c r="Q71" s="42"/>
      <c r="R71" s="42">
        <f t="shared" si="38"/>
        <v>0</v>
      </c>
      <c r="S71" s="42">
        <f t="shared" si="39"/>
        <v>0</v>
      </c>
      <c r="T71" s="42"/>
      <c r="U71" s="42">
        <f t="shared" si="40"/>
        <v>0</v>
      </c>
      <c r="V71" s="42">
        <f t="shared" si="41"/>
        <v>0</v>
      </c>
      <c r="W71" s="42"/>
      <c r="X71" s="42">
        <f t="shared" si="42"/>
        <v>0</v>
      </c>
      <c r="Y71" s="42">
        <f t="shared" si="43"/>
        <v>0</v>
      </c>
      <c r="Z71" s="42"/>
      <c r="AA71" s="42">
        <f t="shared" si="44"/>
        <v>0</v>
      </c>
      <c r="AB71" s="42">
        <f t="shared" si="45"/>
        <v>0</v>
      </c>
      <c r="AC71" s="42"/>
      <c r="AD71" s="42">
        <f t="shared" si="46"/>
        <v>0</v>
      </c>
      <c r="AE71" s="42">
        <f t="shared" si="47"/>
        <v>0</v>
      </c>
      <c r="AF71" s="42"/>
      <c r="AG71" s="42">
        <f t="shared" si="48"/>
        <v>0</v>
      </c>
      <c r="AH71" s="42">
        <f t="shared" si="49"/>
        <v>0</v>
      </c>
      <c r="AI71" s="42"/>
      <c r="AJ71" s="42">
        <f t="shared" si="50"/>
        <v>0</v>
      </c>
      <c r="AK71" s="42">
        <f t="shared" si="51"/>
        <v>0</v>
      </c>
      <c r="AL71" s="42"/>
      <c r="AM71" s="42">
        <f t="shared" si="52"/>
        <v>0</v>
      </c>
      <c r="AN71" s="42">
        <f t="shared" si="53"/>
        <v>0</v>
      </c>
      <c r="AO71" s="42"/>
      <c r="AP71" s="42">
        <f t="shared" si="15"/>
        <v>0</v>
      </c>
      <c r="AQ71" s="42">
        <f t="shared" si="16"/>
        <v>0</v>
      </c>
      <c r="AR71" s="42"/>
      <c r="AS71" s="42">
        <f t="shared" si="17"/>
        <v>0</v>
      </c>
      <c r="AT71" s="42">
        <f t="shared" si="18"/>
        <v>0</v>
      </c>
      <c r="AU71" s="42"/>
      <c r="AV71" s="42">
        <f t="shared" si="27"/>
        <v>0</v>
      </c>
      <c r="AW71" s="42">
        <f t="shared" si="22"/>
        <v>0</v>
      </c>
      <c r="AX71" s="41">
        <f t="shared" si="23"/>
        <v>0</v>
      </c>
      <c r="AY71" s="36">
        <f t="shared" ca="1" si="24"/>
        <v>0</v>
      </c>
      <c r="AZ71" s="13">
        <f t="shared" ca="1" si="25"/>
        <v>0</v>
      </c>
      <c r="BA71" s="67">
        <f t="shared" si="1"/>
        <v>0</v>
      </c>
      <c r="BB71" s="38">
        <f t="shared" ca="1" si="2"/>
        <v>0</v>
      </c>
      <c r="BC71" s="65">
        <f t="shared" ca="1" si="3"/>
        <v>0</v>
      </c>
      <c r="BE71" s="64">
        <f t="shared" si="26"/>
        <v>0</v>
      </c>
      <c r="BF71" s="35" t="str">
        <f t="shared" si="55"/>
        <v>NÃO MEDIDO</v>
      </c>
    </row>
    <row r="72" spans="1:58" ht="30" customHeight="1" x14ac:dyDescent="0.2">
      <c r="A72" s="21" t="s">
        <v>55</v>
      </c>
      <c r="B72" s="21"/>
      <c r="C72" s="52">
        <v>20700</v>
      </c>
      <c r="D72" s="51" t="s">
        <v>470</v>
      </c>
      <c r="E72" s="7"/>
      <c r="F72" s="49"/>
      <c r="G72" s="50">
        <v>0</v>
      </c>
      <c r="H72" s="50">
        <v>0</v>
      </c>
      <c r="I72" s="50">
        <f t="shared" si="19"/>
        <v>0</v>
      </c>
      <c r="J72" s="68"/>
      <c r="K72" s="50">
        <f t="shared" si="20"/>
        <v>0</v>
      </c>
      <c r="L72" s="47"/>
      <c r="M72" s="46">
        <f t="shared" si="21"/>
        <v>0</v>
      </c>
      <c r="N72" s="42"/>
      <c r="O72" s="42">
        <f t="shared" si="36"/>
        <v>0</v>
      </c>
      <c r="P72" s="42">
        <f t="shared" si="37"/>
        <v>0</v>
      </c>
      <c r="Q72" s="42"/>
      <c r="R72" s="42">
        <f t="shared" si="38"/>
        <v>0</v>
      </c>
      <c r="S72" s="42">
        <f t="shared" si="39"/>
        <v>0</v>
      </c>
      <c r="T72" s="42"/>
      <c r="U72" s="42">
        <f t="shared" si="40"/>
        <v>0</v>
      </c>
      <c r="V72" s="42">
        <f t="shared" si="41"/>
        <v>0</v>
      </c>
      <c r="W72" s="42"/>
      <c r="X72" s="42">
        <f t="shared" si="42"/>
        <v>0</v>
      </c>
      <c r="Y72" s="42">
        <f t="shared" si="43"/>
        <v>0</v>
      </c>
      <c r="Z72" s="42"/>
      <c r="AA72" s="42">
        <f t="shared" si="44"/>
        <v>0</v>
      </c>
      <c r="AB72" s="42">
        <f t="shared" si="45"/>
        <v>0</v>
      </c>
      <c r="AC72" s="42"/>
      <c r="AD72" s="42">
        <f t="shared" si="46"/>
        <v>0</v>
      </c>
      <c r="AE72" s="42">
        <f t="shared" si="47"/>
        <v>0</v>
      </c>
      <c r="AF72" s="42"/>
      <c r="AG72" s="42">
        <f t="shared" si="48"/>
        <v>0</v>
      </c>
      <c r="AH72" s="42">
        <f t="shared" si="49"/>
        <v>0</v>
      </c>
      <c r="AI72" s="42"/>
      <c r="AJ72" s="42">
        <f t="shared" si="50"/>
        <v>0</v>
      </c>
      <c r="AK72" s="42">
        <f t="shared" si="51"/>
        <v>0</v>
      </c>
      <c r="AL72" s="42"/>
      <c r="AM72" s="42">
        <f t="shared" si="52"/>
        <v>0</v>
      </c>
      <c r="AN72" s="42">
        <f t="shared" si="53"/>
        <v>0</v>
      </c>
      <c r="AO72" s="42"/>
      <c r="AP72" s="42">
        <f t="shared" si="15"/>
        <v>0</v>
      </c>
      <c r="AQ72" s="42">
        <f t="shared" si="16"/>
        <v>0</v>
      </c>
      <c r="AR72" s="42"/>
      <c r="AS72" s="42">
        <f t="shared" si="17"/>
        <v>0</v>
      </c>
      <c r="AT72" s="42">
        <f t="shared" si="18"/>
        <v>0</v>
      </c>
      <c r="AU72" s="42"/>
      <c r="AV72" s="42">
        <f t="shared" si="27"/>
        <v>0</v>
      </c>
      <c r="AW72" s="42">
        <f t="shared" si="22"/>
        <v>0</v>
      </c>
      <c r="AX72" s="41">
        <f t="shared" si="23"/>
        <v>0</v>
      </c>
      <c r="AY72" s="36">
        <f t="shared" ca="1" si="24"/>
        <v>0</v>
      </c>
      <c r="AZ72" s="13">
        <f t="shared" ca="1" si="25"/>
        <v>0</v>
      </c>
      <c r="BA72" s="67">
        <f t="shared" si="1"/>
        <v>0</v>
      </c>
      <c r="BB72" s="38">
        <f t="shared" ca="1" si="2"/>
        <v>0</v>
      </c>
      <c r="BC72" s="65">
        <f t="shared" ca="1" si="3"/>
        <v>0</v>
      </c>
      <c r="BE72" s="64">
        <f t="shared" si="26"/>
        <v>0</v>
      </c>
      <c r="BF72" s="53" t="str">
        <f>IF(COUNTIF(BF73:BF129,"MEDIDO")&gt;0,"MEDIDO","NÃO MEDIDO")</f>
        <v>NÃO MEDIDO</v>
      </c>
    </row>
    <row r="73" spans="1:58" ht="30" customHeight="1" x14ac:dyDescent="0.2">
      <c r="A73" s="21" t="s">
        <v>53</v>
      </c>
      <c r="B73" s="21"/>
      <c r="C73" s="52" t="s">
        <v>469</v>
      </c>
      <c r="D73" s="51" t="s">
        <v>468</v>
      </c>
      <c r="E73" s="7" t="s">
        <v>70</v>
      </c>
      <c r="F73" s="49">
        <v>10</v>
      </c>
      <c r="G73" s="50">
        <v>0</v>
      </c>
      <c r="H73" s="50">
        <v>0</v>
      </c>
      <c r="I73" s="50">
        <f t="shared" si="19"/>
        <v>10</v>
      </c>
      <c r="J73" s="68">
        <v>4.78</v>
      </c>
      <c r="K73" s="50">
        <f t="shared" si="20"/>
        <v>47.8</v>
      </c>
      <c r="L73" s="47"/>
      <c r="M73" s="46">
        <f t="shared" si="21"/>
        <v>0</v>
      </c>
      <c r="N73" s="42"/>
      <c r="O73" s="42">
        <f t="shared" si="36"/>
        <v>0</v>
      </c>
      <c r="P73" s="42">
        <f t="shared" si="37"/>
        <v>0</v>
      </c>
      <c r="Q73" s="42"/>
      <c r="R73" s="42">
        <f t="shared" si="38"/>
        <v>0</v>
      </c>
      <c r="S73" s="42">
        <f t="shared" si="39"/>
        <v>0</v>
      </c>
      <c r="T73" s="42"/>
      <c r="U73" s="42">
        <f t="shared" si="40"/>
        <v>0</v>
      </c>
      <c r="V73" s="42">
        <f t="shared" si="41"/>
        <v>0</v>
      </c>
      <c r="W73" s="42"/>
      <c r="X73" s="42">
        <f t="shared" si="42"/>
        <v>0</v>
      </c>
      <c r="Y73" s="42">
        <f t="shared" si="43"/>
        <v>0</v>
      </c>
      <c r="Z73" s="42"/>
      <c r="AA73" s="42">
        <f t="shared" si="44"/>
        <v>0</v>
      </c>
      <c r="AB73" s="42">
        <f t="shared" si="45"/>
        <v>0</v>
      </c>
      <c r="AC73" s="42"/>
      <c r="AD73" s="42">
        <f t="shared" si="46"/>
        <v>0</v>
      </c>
      <c r="AE73" s="42">
        <f t="shared" si="47"/>
        <v>0</v>
      </c>
      <c r="AF73" s="42"/>
      <c r="AG73" s="42">
        <f t="shared" si="48"/>
        <v>0</v>
      </c>
      <c r="AH73" s="42">
        <f t="shared" si="49"/>
        <v>0</v>
      </c>
      <c r="AI73" s="42"/>
      <c r="AJ73" s="42">
        <f t="shared" si="50"/>
        <v>0</v>
      </c>
      <c r="AK73" s="42">
        <f t="shared" si="51"/>
        <v>0</v>
      </c>
      <c r="AL73" s="42"/>
      <c r="AM73" s="42">
        <f t="shared" si="52"/>
        <v>0</v>
      </c>
      <c r="AN73" s="42">
        <f t="shared" si="53"/>
        <v>0</v>
      </c>
      <c r="AO73" s="42"/>
      <c r="AP73" s="42">
        <f t="shared" si="15"/>
        <v>0</v>
      </c>
      <c r="AQ73" s="42">
        <f t="shared" si="16"/>
        <v>0</v>
      </c>
      <c r="AR73" s="42"/>
      <c r="AS73" s="42">
        <f t="shared" si="17"/>
        <v>0</v>
      </c>
      <c r="AT73" s="42">
        <f t="shared" si="18"/>
        <v>0</v>
      </c>
      <c r="AU73" s="42"/>
      <c r="AV73" s="42">
        <f t="shared" si="27"/>
        <v>0</v>
      </c>
      <c r="AW73" s="42">
        <f t="shared" si="22"/>
        <v>0</v>
      </c>
      <c r="AX73" s="41">
        <f t="shared" si="23"/>
        <v>0</v>
      </c>
      <c r="AY73" s="36">
        <f t="shared" ca="1" si="24"/>
        <v>0</v>
      </c>
      <c r="AZ73" s="13">
        <f t="shared" ca="1" si="25"/>
        <v>0</v>
      </c>
      <c r="BA73" s="67">
        <f t="shared" si="1"/>
        <v>10</v>
      </c>
      <c r="BB73" s="38">
        <f t="shared" ca="1" si="2"/>
        <v>47.8</v>
      </c>
      <c r="BC73" s="65">
        <f t="shared" ca="1" si="3"/>
        <v>0</v>
      </c>
      <c r="BE73" s="64">
        <f t="shared" si="26"/>
        <v>0</v>
      </c>
      <c r="BF73" s="35" t="str">
        <f t="shared" ref="BF73:BF104" si="56">IF(BE73&lt;&gt;0,"MEDIDO","NÃO MEDIDO")</f>
        <v>NÃO MEDIDO</v>
      </c>
    </row>
    <row r="74" spans="1:58" ht="60" customHeight="1" x14ac:dyDescent="0.2">
      <c r="A74" s="21" t="s">
        <v>53</v>
      </c>
      <c r="B74" s="21"/>
      <c r="C74" s="52" t="s">
        <v>93</v>
      </c>
      <c r="D74" s="51" t="s">
        <v>92</v>
      </c>
      <c r="E74" s="7" t="s">
        <v>81</v>
      </c>
      <c r="F74" s="49">
        <v>3</v>
      </c>
      <c r="G74" s="50">
        <v>0</v>
      </c>
      <c r="H74" s="50">
        <v>-3</v>
      </c>
      <c r="I74" s="50">
        <f t="shared" si="19"/>
        <v>0</v>
      </c>
      <c r="J74" s="68">
        <v>51.98</v>
      </c>
      <c r="K74" s="50">
        <f t="shared" si="20"/>
        <v>0</v>
      </c>
      <c r="L74" s="47"/>
      <c r="M74" s="46">
        <f t="shared" si="21"/>
        <v>0</v>
      </c>
      <c r="N74" s="42"/>
      <c r="O74" s="42">
        <f t="shared" si="36"/>
        <v>0</v>
      </c>
      <c r="P74" s="42">
        <f t="shared" si="37"/>
        <v>0</v>
      </c>
      <c r="Q74" s="42"/>
      <c r="R74" s="42">
        <f t="shared" si="38"/>
        <v>0</v>
      </c>
      <c r="S74" s="42">
        <f t="shared" si="39"/>
        <v>0</v>
      </c>
      <c r="T74" s="42"/>
      <c r="U74" s="42">
        <f t="shared" si="40"/>
        <v>0</v>
      </c>
      <c r="V74" s="42">
        <f t="shared" si="41"/>
        <v>0</v>
      </c>
      <c r="W74" s="42"/>
      <c r="X74" s="42">
        <f t="shared" si="42"/>
        <v>0</v>
      </c>
      <c r="Y74" s="42">
        <f t="shared" si="43"/>
        <v>0</v>
      </c>
      <c r="Z74" s="42"/>
      <c r="AA74" s="42">
        <f t="shared" si="44"/>
        <v>0</v>
      </c>
      <c r="AB74" s="42">
        <f t="shared" si="45"/>
        <v>0</v>
      </c>
      <c r="AC74" s="42"/>
      <c r="AD74" s="42">
        <f t="shared" si="46"/>
        <v>0</v>
      </c>
      <c r="AE74" s="42">
        <f t="shared" si="47"/>
        <v>0</v>
      </c>
      <c r="AF74" s="42"/>
      <c r="AG74" s="42">
        <f t="shared" si="48"/>
        <v>0</v>
      </c>
      <c r="AH74" s="42">
        <f t="shared" si="49"/>
        <v>0</v>
      </c>
      <c r="AI74" s="42"/>
      <c r="AJ74" s="42">
        <f t="shared" si="50"/>
        <v>0</v>
      </c>
      <c r="AK74" s="42">
        <f t="shared" si="51"/>
        <v>0</v>
      </c>
      <c r="AL74" s="42"/>
      <c r="AM74" s="42">
        <f t="shared" si="52"/>
        <v>0</v>
      </c>
      <c r="AN74" s="42">
        <f t="shared" si="53"/>
        <v>0</v>
      </c>
      <c r="AO74" s="42"/>
      <c r="AP74" s="42">
        <f t="shared" si="15"/>
        <v>0</v>
      </c>
      <c r="AQ74" s="42">
        <f t="shared" si="16"/>
        <v>0</v>
      </c>
      <c r="AR74" s="42"/>
      <c r="AS74" s="42">
        <f t="shared" si="17"/>
        <v>0</v>
      </c>
      <c r="AT74" s="42">
        <f t="shared" si="18"/>
        <v>0</v>
      </c>
      <c r="AU74" s="42"/>
      <c r="AV74" s="42">
        <f t="shared" si="27"/>
        <v>0</v>
      </c>
      <c r="AW74" s="42">
        <f t="shared" si="22"/>
        <v>0</v>
      </c>
      <c r="AX74" s="41">
        <f t="shared" si="23"/>
        <v>0</v>
      </c>
      <c r="AY74" s="36">
        <f t="shared" ca="1" si="24"/>
        <v>0</v>
      </c>
      <c r="AZ74" s="13">
        <f t="shared" ca="1" si="25"/>
        <v>0</v>
      </c>
      <c r="BA74" s="67">
        <f t="shared" si="1"/>
        <v>0</v>
      </c>
      <c r="BB74" s="38">
        <f t="shared" ca="1" si="2"/>
        <v>0</v>
      </c>
      <c r="BC74" s="65">
        <f t="shared" ca="1" si="3"/>
        <v>0</v>
      </c>
      <c r="BE74" s="64">
        <f t="shared" si="26"/>
        <v>0</v>
      </c>
      <c r="BF74" s="35" t="str">
        <f t="shared" si="56"/>
        <v>NÃO MEDIDO</v>
      </c>
    </row>
    <row r="75" spans="1:58" ht="60" customHeight="1" x14ac:dyDescent="0.2">
      <c r="A75" s="21" t="s">
        <v>53</v>
      </c>
      <c r="B75" s="21"/>
      <c r="C75" s="52" t="s">
        <v>467</v>
      </c>
      <c r="D75" s="51" t="s">
        <v>466</v>
      </c>
      <c r="E75" s="7" t="s">
        <v>81</v>
      </c>
      <c r="F75" s="49">
        <v>2</v>
      </c>
      <c r="G75" s="50">
        <v>0</v>
      </c>
      <c r="H75" s="50">
        <v>-2</v>
      </c>
      <c r="I75" s="50">
        <f t="shared" si="19"/>
        <v>0</v>
      </c>
      <c r="J75" s="68">
        <v>525.64</v>
      </c>
      <c r="K75" s="50">
        <f t="shared" si="20"/>
        <v>0</v>
      </c>
      <c r="L75" s="47"/>
      <c r="M75" s="46">
        <f t="shared" si="21"/>
        <v>0</v>
      </c>
      <c r="N75" s="42"/>
      <c r="O75" s="42">
        <f t="shared" si="36"/>
        <v>0</v>
      </c>
      <c r="P75" s="42">
        <f t="shared" si="37"/>
        <v>0</v>
      </c>
      <c r="Q75" s="42"/>
      <c r="R75" s="42">
        <f t="shared" si="38"/>
        <v>0</v>
      </c>
      <c r="S75" s="42">
        <f t="shared" si="39"/>
        <v>0</v>
      </c>
      <c r="T75" s="42"/>
      <c r="U75" s="42">
        <f t="shared" si="40"/>
        <v>0</v>
      </c>
      <c r="V75" s="42">
        <f t="shared" si="41"/>
        <v>0</v>
      </c>
      <c r="W75" s="42"/>
      <c r="X75" s="42">
        <f t="shared" si="42"/>
        <v>0</v>
      </c>
      <c r="Y75" s="42">
        <f t="shared" si="43"/>
        <v>0</v>
      </c>
      <c r="Z75" s="42"/>
      <c r="AA75" s="42">
        <f t="shared" si="44"/>
        <v>0</v>
      </c>
      <c r="AB75" s="42">
        <f t="shared" si="45"/>
        <v>0</v>
      </c>
      <c r="AC75" s="42"/>
      <c r="AD75" s="42">
        <f t="shared" si="46"/>
        <v>0</v>
      </c>
      <c r="AE75" s="42">
        <f t="shared" si="47"/>
        <v>0</v>
      </c>
      <c r="AF75" s="42"/>
      <c r="AG75" s="42">
        <f t="shared" si="48"/>
        <v>0</v>
      </c>
      <c r="AH75" s="42">
        <f t="shared" si="49"/>
        <v>0</v>
      </c>
      <c r="AI75" s="42"/>
      <c r="AJ75" s="42">
        <f t="shared" si="50"/>
        <v>0</v>
      </c>
      <c r="AK75" s="42">
        <f t="shared" si="51"/>
        <v>0</v>
      </c>
      <c r="AL75" s="42"/>
      <c r="AM75" s="42">
        <f t="shared" si="52"/>
        <v>0</v>
      </c>
      <c r="AN75" s="42">
        <f t="shared" si="53"/>
        <v>0</v>
      </c>
      <c r="AO75" s="42"/>
      <c r="AP75" s="42">
        <f t="shared" si="15"/>
        <v>0</v>
      </c>
      <c r="AQ75" s="42">
        <f t="shared" si="16"/>
        <v>0</v>
      </c>
      <c r="AR75" s="42"/>
      <c r="AS75" s="42">
        <f t="shared" si="17"/>
        <v>0</v>
      </c>
      <c r="AT75" s="42">
        <f t="shared" si="18"/>
        <v>0</v>
      </c>
      <c r="AU75" s="42"/>
      <c r="AV75" s="42">
        <f t="shared" si="27"/>
        <v>0</v>
      </c>
      <c r="AW75" s="42">
        <f t="shared" si="22"/>
        <v>0</v>
      </c>
      <c r="AX75" s="41">
        <f t="shared" si="23"/>
        <v>0</v>
      </c>
      <c r="AY75" s="36">
        <f t="shared" ca="1" si="24"/>
        <v>0</v>
      </c>
      <c r="AZ75" s="13">
        <f t="shared" ca="1" si="25"/>
        <v>0</v>
      </c>
      <c r="BA75" s="67">
        <f t="shared" si="1"/>
        <v>0</v>
      </c>
      <c r="BB75" s="38">
        <f t="shared" ca="1" si="2"/>
        <v>0</v>
      </c>
      <c r="BC75" s="65">
        <f t="shared" ca="1" si="3"/>
        <v>0</v>
      </c>
      <c r="BE75" s="64">
        <f t="shared" si="26"/>
        <v>0</v>
      </c>
      <c r="BF75" s="35" t="str">
        <f t="shared" si="56"/>
        <v>NÃO MEDIDO</v>
      </c>
    </row>
    <row r="76" spans="1:58" ht="30" customHeight="1" x14ac:dyDescent="0.2">
      <c r="A76" s="21" t="s">
        <v>53</v>
      </c>
      <c r="B76" s="21"/>
      <c r="C76" s="52" t="s">
        <v>91</v>
      </c>
      <c r="D76" s="51" t="s">
        <v>90</v>
      </c>
      <c r="E76" s="7" t="s">
        <v>81</v>
      </c>
      <c r="F76" s="49">
        <v>3</v>
      </c>
      <c r="G76" s="50">
        <v>0</v>
      </c>
      <c r="H76" s="50">
        <v>0</v>
      </c>
      <c r="I76" s="50">
        <f t="shared" si="19"/>
        <v>3</v>
      </c>
      <c r="J76" s="68">
        <v>100.91</v>
      </c>
      <c r="K76" s="50">
        <f t="shared" si="20"/>
        <v>302.73</v>
      </c>
      <c r="L76" s="47"/>
      <c r="M76" s="46">
        <f t="shared" si="21"/>
        <v>0</v>
      </c>
      <c r="N76" s="42"/>
      <c r="O76" s="42">
        <f t="shared" si="36"/>
        <v>0</v>
      </c>
      <c r="P76" s="42">
        <f t="shared" si="37"/>
        <v>0</v>
      </c>
      <c r="Q76" s="42"/>
      <c r="R76" s="42">
        <f t="shared" si="38"/>
        <v>0</v>
      </c>
      <c r="S76" s="42">
        <f t="shared" si="39"/>
        <v>0</v>
      </c>
      <c r="T76" s="42"/>
      <c r="U76" s="42">
        <f t="shared" si="40"/>
        <v>0</v>
      </c>
      <c r="V76" s="42">
        <f t="shared" si="41"/>
        <v>0</v>
      </c>
      <c r="W76" s="42"/>
      <c r="X76" s="42">
        <f t="shared" si="42"/>
        <v>0</v>
      </c>
      <c r="Y76" s="42">
        <f t="shared" si="43"/>
        <v>0</v>
      </c>
      <c r="Z76" s="42"/>
      <c r="AA76" s="42">
        <f t="shared" si="44"/>
        <v>0</v>
      </c>
      <c r="AB76" s="42">
        <f t="shared" si="45"/>
        <v>0</v>
      </c>
      <c r="AC76" s="42"/>
      <c r="AD76" s="42">
        <f t="shared" si="46"/>
        <v>0</v>
      </c>
      <c r="AE76" s="42">
        <f t="shared" si="47"/>
        <v>0</v>
      </c>
      <c r="AF76" s="42"/>
      <c r="AG76" s="42">
        <f t="shared" si="48"/>
        <v>0</v>
      </c>
      <c r="AH76" s="42">
        <f t="shared" si="49"/>
        <v>0</v>
      </c>
      <c r="AI76" s="42"/>
      <c r="AJ76" s="42">
        <f t="shared" si="50"/>
        <v>0</v>
      </c>
      <c r="AK76" s="42">
        <f t="shared" si="51"/>
        <v>0</v>
      </c>
      <c r="AL76" s="42"/>
      <c r="AM76" s="42">
        <f t="shared" si="52"/>
        <v>0</v>
      </c>
      <c r="AN76" s="42">
        <f t="shared" si="53"/>
        <v>0</v>
      </c>
      <c r="AO76" s="42"/>
      <c r="AP76" s="42">
        <f t="shared" si="15"/>
        <v>0</v>
      </c>
      <c r="AQ76" s="42">
        <f t="shared" si="16"/>
        <v>0</v>
      </c>
      <c r="AR76" s="42"/>
      <c r="AS76" s="42">
        <f t="shared" si="17"/>
        <v>0</v>
      </c>
      <c r="AT76" s="42">
        <f t="shared" si="18"/>
        <v>0</v>
      </c>
      <c r="AU76" s="42"/>
      <c r="AV76" s="42">
        <f t="shared" si="27"/>
        <v>0</v>
      </c>
      <c r="AW76" s="42">
        <f t="shared" si="22"/>
        <v>0</v>
      </c>
      <c r="AX76" s="41">
        <f t="shared" si="23"/>
        <v>0</v>
      </c>
      <c r="AY76" s="36">
        <f t="shared" ca="1" si="24"/>
        <v>0</v>
      </c>
      <c r="AZ76" s="13">
        <f t="shared" ca="1" si="25"/>
        <v>0</v>
      </c>
      <c r="BA76" s="67">
        <f t="shared" si="1"/>
        <v>3</v>
      </c>
      <c r="BB76" s="38">
        <f t="shared" ca="1" si="2"/>
        <v>302.73</v>
      </c>
      <c r="BC76" s="65">
        <f t="shared" ca="1" si="3"/>
        <v>0</v>
      </c>
      <c r="BE76" s="64">
        <f t="shared" si="26"/>
        <v>0</v>
      </c>
      <c r="BF76" s="35" t="str">
        <f t="shared" si="56"/>
        <v>NÃO MEDIDO</v>
      </c>
    </row>
    <row r="77" spans="1:58" ht="60" customHeight="1" x14ac:dyDescent="0.2">
      <c r="A77" s="21" t="s">
        <v>53</v>
      </c>
      <c r="B77" s="21"/>
      <c r="C77" s="52" t="s">
        <v>465</v>
      </c>
      <c r="D77" s="51" t="s">
        <v>464</v>
      </c>
      <c r="E77" s="7" t="s">
        <v>81</v>
      </c>
      <c r="F77" s="49">
        <v>10</v>
      </c>
      <c r="G77" s="50">
        <v>0</v>
      </c>
      <c r="H77" s="50">
        <v>-10</v>
      </c>
      <c r="I77" s="50">
        <f t="shared" si="19"/>
        <v>0</v>
      </c>
      <c r="J77" s="68">
        <v>10.29</v>
      </c>
      <c r="K77" s="50">
        <f t="shared" si="20"/>
        <v>0</v>
      </c>
      <c r="L77" s="47"/>
      <c r="M77" s="46">
        <f t="shared" si="21"/>
        <v>0</v>
      </c>
      <c r="N77" s="42"/>
      <c r="O77" s="42">
        <f t="shared" si="36"/>
        <v>0</v>
      </c>
      <c r="P77" s="42">
        <f t="shared" si="37"/>
        <v>0</v>
      </c>
      <c r="Q77" s="42"/>
      <c r="R77" s="42">
        <f t="shared" si="38"/>
        <v>0</v>
      </c>
      <c r="S77" s="42">
        <f t="shared" si="39"/>
        <v>0</v>
      </c>
      <c r="T77" s="42"/>
      <c r="U77" s="42">
        <f t="shared" si="40"/>
        <v>0</v>
      </c>
      <c r="V77" s="42">
        <f t="shared" si="41"/>
        <v>0</v>
      </c>
      <c r="W77" s="42"/>
      <c r="X77" s="42">
        <f t="shared" si="42"/>
        <v>0</v>
      </c>
      <c r="Y77" s="42">
        <f t="shared" si="43"/>
        <v>0</v>
      </c>
      <c r="Z77" s="42"/>
      <c r="AA77" s="42">
        <f t="shared" si="44"/>
        <v>0</v>
      </c>
      <c r="AB77" s="42">
        <f t="shared" si="45"/>
        <v>0</v>
      </c>
      <c r="AC77" s="42"/>
      <c r="AD77" s="42">
        <f t="shared" si="46"/>
        <v>0</v>
      </c>
      <c r="AE77" s="42">
        <f t="shared" si="47"/>
        <v>0</v>
      </c>
      <c r="AF77" s="42"/>
      <c r="AG77" s="42">
        <f t="shared" si="48"/>
        <v>0</v>
      </c>
      <c r="AH77" s="42">
        <f t="shared" si="49"/>
        <v>0</v>
      </c>
      <c r="AI77" s="42"/>
      <c r="AJ77" s="42">
        <f t="shared" si="50"/>
        <v>0</v>
      </c>
      <c r="AK77" s="42">
        <f t="shared" si="51"/>
        <v>0</v>
      </c>
      <c r="AL77" s="42"/>
      <c r="AM77" s="42">
        <f t="shared" si="52"/>
        <v>0</v>
      </c>
      <c r="AN77" s="42">
        <f t="shared" si="53"/>
        <v>0</v>
      </c>
      <c r="AO77" s="42"/>
      <c r="AP77" s="42">
        <f t="shared" si="15"/>
        <v>0</v>
      </c>
      <c r="AQ77" s="42">
        <f t="shared" si="16"/>
        <v>0</v>
      </c>
      <c r="AR77" s="42"/>
      <c r="AS77" s="42">
        <f t="shared" si="17"/>
        <v>0</v>
      </c>
      <c r="AT77" s="42">
        <f t="shared" si="18"/>
        <v>0</v>
      </c>
      <c r="AU77" s="42"/>
      <c r="AV77" s="42">
        <f t="shared" si="27"/>
        <v>0</v>
      </c>
      <c r="AW77" s="42">
        <f t="shared" si="22"/>
        <v>0</v>
      </c>
      <c r="AX77" s="41">
        <f t="shared" si="23"/>
        <v>0</v>
      </c>
      <c r="AY77" s="36">
        <f t="shared" ca="1" si="24"/>
        <v>0</v>
      </c>
      <c r="AZ77" s="13">
        <f t="shared" ca="1" si="25"/>
        <v>0</v>
      </c>
      <c r="BA77" s="67">
        <f t="shared" si="1"/>
        <v>0</v>
      </c>
      <c r="BB77" s="38">
        <f t="shared" ca="1" si="2"/>
        <v>0</v>
      </c>
      <c r="BC77" s="65">
        <f t="shared" ca="1" si="3"/>
        <v>0</v>
      </c>
      <c r="BE77" s="64">
        <f t="shared" si="26"/>
        <v>0</v>
      </c>
      <c r="BF77" s="35" t="str">
        <f t="shared" si="56"/>
        <v>NÃO MEDIDO</v>
      </c>
    </row>
    <row r="78" spans="1:58" ht="60" customHeight="1" x14ac:dyDescent="0.2">
      <c r="A78" s="21" t="s">
        <v>53</v>
      </c>
      <c r="B78" s="21"/>
      <c r="C78" s="52" t="s">
        <v>463</v>
      </c>
      <c r="D78" s="51" t="s">
        <v>462</v>
      </c>
      <c r="E78" s="7" t="s">
        <v>81</v>
      </c>
      <c r="F78" s="49">
        <v>2</v>
      </c>
      <c r="G78" s="50">
        <v>0</v>
      </c>
      <c r="H78" s="50">
        <v>-2</v>
      </c>
      <c r="I78" s="50">
        <f t="shared" si="19"/>
        <v>0</v>
      </c>
      <c r="J78" s="68">
        <v>11.74</v>
      </c>
      <c r="K78" s="50">
        <f t="shared" si="20"/>
        <v>0</v>
      </c>
      <c r="L78" s="47"/>
      <c r="M78" s="46">
        <f t="shared" si="21"/>
        <v>0</v>
      </c>
      <c r="N78" s="42"/>
      <c r="O78" s="42">
        <f t="shared" si="36"/>
        <v>0</v>
      </c>
      <c r="P78" s="42">
        <f t="shared" si="37"/>
        <v>0</v>
      </c>
      <c r="Q78" s="42"/>
      <c r="R78" s="42">
        <f t="shared" si="38"/>
        <v>0</v>
      </c>
      <c r="S78" s="42">
        <f t="shared" si="39"/>
        <v>0</v>
      </c>
      <c r="T78" s="42"/>
      <c r="U78" s="42">
        <f t="shared" si="40"/>
        <v>0</v>
      </c>
      <c r="V78" s="42">
        <f t="shared" si="41"/>
        <v>0</v>
      </c>
      <c r="W78" s="42"/>
      <c r="X78" s="42">
        <f t="shared" si="42"/>
        <v>0</v>
      </c>
      <c r="Y78" s="42">
        <f t="shared" si="43"/>
        <v>0</v>
      </c>
      <c r="Z78" s="42"/>
      <c r="AA78" s="42">
        <f t="shared" si="44"/>
        <v>0</v>
      </c>
      <c r="AB78" s="42">
        <f t="shared" si="45"/>
        <v>0</v>
      </c>
      <c r="AC78" s="42"/>
      <c r="AD78" s="42">
        <f t="shared" si="46"/>
        <v>0</v>
      </c>
      <c r="AE78" s="42">
        <f t="shared" si="47"/>
        <v>0</v>
      </c>
      <c r="AF78" s="42"/>
      <c r="AG78" s="42">
        <f t="shared" si="48"/>
        <v>0</v>
      </c>
      <c r="AH78" s="42">
        <f t="shared" si="49"/>
        <v>0</v>
      </c>
      <c r="AI78" s="42"/>
      <c r="AJ78" s="42">
        <f t="shared" si="50"/>
        <v>0</v>
      </c>
      <c r="AK78" s="42">
        <f t="shared" si="51"/>
        <v>0</v>
      </c>
      <c r="AL78" s="42"/>
      <c r="AM78" s="42">
        <f t="shared" si="52"/>
        <v>0</v>
      </c>
      <c r="AN78" s="42">
        <f t="shared" si="53"/>
        <v>0</v>
      </c>
      <c r="AO78" s="42"/>
      <c r="AP78" s="42">
        <f t="shared" si="15"/>
        <v>0</v>
      </c>
      <c r="AQ78" s="42">
        <f t="shared" si="16"/>
        <v>0</v>
      </c>
      <c r="AR78" s="42"/>
      <c r="AS78" s="42">
        <f t="shared" si="17"/>
        <v>0</v>
      </c>
      <c r="AT78" s="42">
        <f t="shared" si="18"/>
        <v>0</v>
      </c>
      <c r="AU78" s="42"/>
      <c r="AV78" s="42">
        <f t="shared" si="27"/>
        <v>0</v>
      </c>
      <c r="AW78" s="42">
        <f t="shared" si="22"/>
        <v>0</v>
      </c>
      <c r="AX78" s="41">
        <f t="shared" si="23"/>
        <v>0</v>
      </c>
      <c r="AY78" s="36">
        <f t="shared" ca="1" si="24"/>
        <v>0</v>
      </c>
      <c r="AZ78" s="13">
        <f t="shared" ca="1" si="25"/>
        <v>0</v>
      </c>
      <c r="BA78" s="67">
        <f t="shared" si="1"/>
        <v>0</v>
      </c>
      <c r="BB78" s="38">
        <f t="shared" ca="1" si="2"/>
        <v>0</v>
      </c>
      <c r="BC78" s="65">
        <f t="shared" ca="1" si="3"/>
        <v>0</v>
      </c>
      <c r="BE78" s="64">
        <f t="shared" si="26"/>
        <v>0</v>
      </c>
      <c r="BF78" s="35" t="str">
        <f t="shared" si="56"/>
        <v>NÃO MEDIDO</v>
      </c>
    </row>
    <row r="79" spans="1:58" ht="60" customHeight="1" x14ac:dyDescent="0.2">
      <c r="A79" s="21" t="s">
        <v>53</v>
      </c>
      <c r="B79" s="21"/>
      <c r="C79" s="52" t="s">
        <v>195</v>
      </c>
      <c r="D79" s="51" t="s">
        <v>194</v>
      </c>
      <c r="E79" s="7" t="s">
        <v>81</v>
      </c>
      <c r="F79" s="49">
        <v>10</v>
      </c>
      <c r="G79" s="50">
        <v>0</v>
      </c>
      <c r="H79" s="50">
        <v>0</v>
      </c>
      <c r="I79" s="50">
        <f t="shared" si="19"/>
        <v>10</v>
      </c>
      <c r="J79" s="68">
        <v>13.32</v>
      </c>
      <c r="K79" s="50">
        <f t="shared" si="20"/>
        <v>133.19999999999999</v>
      </c>
      <c r="L79" s="47"/>
      <c r="M79" s="46">
        <f t="shared" si="21"/>
        <v>0</v>
      </c>
      <c r="N79" s="42"/>
      <c r="O79" s="42">
        <f t="shared" si="36"/>
        <v>0</v>
      </c>
      <c r="P79" s="42">
        <f t="shared" si="37"/>
        <v>0</v>
      </c>
      <c r="Q79" s="42"/>
      <c r="R79" s="42">
        <f t="shared" si="38"/>
        <v>0</v>
      </c>
      <c r="S79" s="42">
        <f t="shared" si="39"/>
        <v>0</v>
      </c>
      <c r="T79" s="42"/>
      <c r="U79" s="42">
        <f t="shared" si="40"/>
        <v>0</v>
      </c>
      <c r="V79" s="42">
        <f t="shared" si="41"/>
        <v>0</v>
      </c>
      <c r="W79" s="42"/>
      <c r="X79" s="42">
        <f t="shared" si="42"/>
        <v>0</v>
      </c>
      <c r="Y79" s="42">
        <f t="shared" si="43"/>
        <v>0</v>
      </c>
      <c r="Z79" s="42"/>
      <c r="AA79" s="42">
        <f t="shared" si="44"/>
        <v>0</v>
      </c>
      <c r="AB79" s="42">
        <f t="shared" si="45"/>
        <v>0</v>
      </c>
      <c r="AC79" s="42">
        <v>10</v>
      </c>
      <c r="AD79" s="42">
        <f t="shared" si="46"/>
        <v>133.19999999999999</v>
      </c>
      <c r="AE79" s="42">
        <f t="shared" si="47"/>
        <v>0</v>
      </c>
      <c r="AF79" s="42"/>
      <c r="AG79" s="42">
        <f t="shared" si="48"/>
        <v>0</v>
      </c>
      <c r="AH79" s="42">
        <f t="shared" si="49"/>
        <v>0</v>
      </c>
      <c r="AI79" s="42"/>
      <c r="AJ79" s="42">
        <f t="shared" si="50"/>
        <v>0</v>
      </c>
      <c r="AK79" s="42">
        <f t="shared" si="51"/>
        <v>0</v>
      </c>
      <c r="AL79" s="42"/>
      <c r="AM79" s="42">
        <f t="shared" si="52"/>
        <v>0</v>
      </c>
      <c r="AN79" s="42">
        <f t="shared" si="53"/>
        <v>0</v>
      </c>
      <c r="AO79" s="42"/>
      <c r="AP79" s="42">
        <f t="shared" si="15"/>
        <v>0</v>
      </c>
      <c r="AQ79" s="42">
        <f t="shared" si="16"/>
        <v>0</v>
      </c>
      <c r="AR79" s="42"/>
      <c r="AS79" s="42">
        <f t="shared" si="17"/>
        <v>0</v>
      </c>
      <c r="AT79" s="42">
        <f t="shared" si="18"/>
        <v>0</v>
      </c>
      <c r="AU79" s="42"/>
      <c r="AV79" s="42">
        <f t="shared" si="27"/>
        <v>0</v>
      </c>
      <c r="AW79" s="42">
        <f t="shared" si="22"/>
        <v>0</v>
      </c>
      <c r="AX79" s="41">
        <f t="shared" si="23"/>
        <v>10</v>
      </c>
      <c r="AY79" s="36">
        <f t="shared" ca="1" si="24"/>
        <v>133.19999999999999</v>
      </c>
      <c r="AZ79" s="13">
        <f t="shared" ca="1" si="25"/>
        <v>0</v>
      </c>
      <c r="BA79" s="67">
        <f t="shared" ref="BA79:BA142" si="57">I79-AX79</f>
        <v>0</v>
      </c>
      <c r="BB79" s="38">
        <f t="shared" ref="BB79:BB142" ca="1" si="58">K79-AY79</f>
        <v>0</v>
      </c>
      <c r="BC79" s="65">
        <f t="shared" ref="BC79:BC142" ca="1" si="59">M79-AZ79</f>
        <v>0</v>
      </c>
      <c r="BE79" s="64">
        <f t="shared" si="26"/>
        <v>0</v>
      </c>
      <c r="BF79" s="35" t="str">
        <f t="shared" si="56"/>
        <v>NÃO MEDIDO</v>
      </c>
    </row>
    <row r="80" spans="1:58" ht="30" customHeight="1" x14ac:dyDescent="0.2">
      <c r="A80" s="21" t="s">
        <v>53</v>
      </c>
      <c r="B80" s="21"/>
      <c r="C80" s="52" t="s">
        <v>461</v>
      </c>
      <c r="D80" s="78" t="s">
        <v>460</v>
      </c>
      <c r="E80" s="77" t="s">
        <v>81</v>
      </c>
      <c r="F80" s="49">
        <v>80</v>
      </c>
      <c r="G80" s="50">
        <v>0</v>
      </c>
      <c r="H80" s="50">
        <v>0</v>
      </c>
      <c r="I80" s="50">
        <f t="shared" si="19"/>
        <v>80</v>
      </c>
      <c r="J80" s="68">
        <v>4.67</v>
      </c>
      <c r="K80" s="50">
        <f t="shared" si="20"/>
        <v>373.6</v>
      </c>
      <c r="L80" s="48"/>
      <c r="M80" s="46">
        <f t="shared" si="21"/>
        <v>0</v>
      </c>
      <c r="N80" s="42"/>
      <c r="O80" s="42">
        <f t="shared" ref="O80:O111" si="60">ROUND($N80*$J80,2)</f>
        <v>0</v>
      </c>
      <c r="P80" s="42">
        <f t="shared" ref="P80:P111" si="61">ROUND(N80*L80,2)</f>
        <v>0</v>
      </c>
      <c r="Q80" s="42"/>
      <c r="R80" s="42">
        <f t="shared" ref="R80:R111" si="62">ROUND($Q80*$J80,2)</f>
        <v>0</v>
      </c>
      <c r="S80" s="42">
        <f t="shared" ref="S80:S111" si="63">ROUND(Q80*$L80,2)</f>
        <v>0</v>
      </c>
      <c r="T80" s="42"/>
      <c r="U80" s="42">
        <f t="shared" ref="U80:U111" si="64">ROUND($T80*$J80,2)</f>
        <v>0</v>
      </c>
      <c r="V80" s="42">
        <f t="shared" ref="V80:V111" si="65">ROUND(T80*$L80,2)</f>
        <v>0</v>
      </c>
      <c r="W80" s="42"/>
      <c r="X80" s="42">
        <f t="shared" ref="X80:X111" si="66">ROUND($W80*$J80,2)</f>
        <v>0</v>
      </c>
      <c r="Y80" s="42">
        <f t="shared" ref="Y80:Y111" si="67">ROUND(W80*$L80,2)</f>
        <v>0</v>
      </c>
      <c r="Z80" s="42"/>
      <c r="AA80" s="42">
        <f t="shared" ref="AA80:AA111" si="68">ROUND($Z80*$J80,2)</f>
        <v>0</v>
      </c>
      <c r="AB80" s="42">
        <f t="shared" ref="AB80:AB111" si="69">ROUND(Z80*$L80,2)</f>
        <v>0</v>
      </c>
      <c r="AC80" s="42"/>
      <c r="AD80" s="42">
        <f t="shared" ref="AD80:AD111" si="70">ROUND($AC80*$J80,2)</f>
        <v>0</v>
      </c>
      <c r="AE80" s="42">
        <f t="shared" ref="AE80:AE111" si="71">ROUND(AC80*$L80,2)</f>
        <v>0</v>
      </c>
      <c r="AF80" s="42"/>
      <c r="AG80" s="42">
        <f t="shared" ref="AG80:AG111" si="72">ROUND($AF80*$J80,2)</f>
        <v>0</v>
      </c>
      <c r="AH80" s="42">
        <f t="shared" ref="AH80:AH111" si="73">ROUND(AF80*$L80,2)</f>
        <v>0</v>
      </c>
      <c r="AI80" s="42">
        <v>48</v>
      </c>
      <c r="AJ80" s="42">
        <f t="shared" si="50"/>
        <v>224.16</v>
      </c>
      <c r="AK80" s="42">
        <f t="shared" si="51"/>
        <v>0</v>
      </c>
      <c r="AL80" s="42"/>
      <c r="AM80" s="42">
        <f t="shared" ref="AM80:AM111" si="74">ROUND($AL80*$J80,2)</f>
        <v>0</v>
      </c>
      <c r="AN80" s="42">
        <f t="shared" si="53"/>
        <v>0</v>
      </c>
      <c r="AO80" s="42">
        <v>32</v>
      </c>
      <c r="AP80" s="42">
        <f t="shared" ref="AP80:AP143" si="75">ROUND($AO80*$J80,2)</f>
        <v>149.44</v>
      </c>
      <c r="AQ80" s="42">
        <f t="shared" ref="AQ80:AQ143" si="76">ROUND($AO80*$L80,2)</f>
        <v>0</v>
      </c>
      <c r="AR80" s="42"/>
      <c r="AS80" s="42">
        <f t="shared" ref="AS80:AS143" si="77">ROUND($AR80*$J80,2)</f>
        <v>0</v>
      </c>
      <c r="AT80" s="42">
        <f t="shared" ref="AT80:AT143" si="78">ROUND($AR80*$L80,2)</f>
        <v>0</v>
      </c>
      <c r="AU80" s="42"/>
      <c r="AV80" s="42">
        <f t="shared" si="27"/>
        <v>0</v>
      </c>
      <c r="AW80" s="42">
        <f t="shared" si="22"/>
        <v>0</v>
      </c>
      <c r="AX80" s="41">
        <f t="shared" si="23"/>
        <v>80</v>
      </c>
      <c r="AY80" s="36">
        <f t="shared" ca="1" si="24"/>
        <v>373.6</v>
      </c>
      <c r="AZ80" s="13">
        <f t="shared" ca="1" si="25"/>
        <v>0</v>
      </c>
      <c r="BA80" s="67">
        <f t="shared" si="57"/>
        <v>0</v>
      </c>
      <c r="BB80" s="38">
        <f t="shared" ca="1" si="58"/>
        <v>0</v>
      </c>
      <c r="BC80" s="65">
        <f t="shared" ca="1" si="59"/>
        <v>0</v>
      </c>
      <c r="BE80" s="64">
        <f t="shared" si="26"/>
        <v>0</v>
      </c>
      <c r="BF80" s="35" t="str">
        <f t="shared" si="56"/>
        <v>NÃO MEDIDO</v>
      </c>
    </row>
    <row r="81" spans="1:59" ht="30" customHeight="1" x14ac:dyDescent="0.2">
      <c r="A81" s="21" t="s">
        <v>53</v>
      </c>
      <c r="B81" s="21"/>
      <c r="C81" s="52" t="s">
        <v>459</v>
      </c>
      <c r="D81" s="51" t="s">
        <v>458</v>
      </c>
      <c r="E81" s="7" t="s">
        <v>81</v>
      </c>
      <c r="F81" s="49">
        <v>22</v>
      </c>
      <c r="G81" s="50">
        <v>0</v>
      </c>
      <c r="H81" s="50">
        <v>-22</v>
      </c>
      <c r="I81" s="50">
        <f t="shared" ref="I81:I144" si="79">F81+G81+H81</f>
        <v>0</v>
      </c>
      <c r="J81" s="68">
        <v>5.39</v>
      </c>
      <c r="K81" s="50">
        <f t="shared" ref="K81:K144" si="80">ROUND(($F81*$J81),2)+ROUND(($G81*$J81),2)+ROUND(($H81*$J81),2)</f>
        <v>0</v>
      </c>
      <c r="L81" s="47"/>
      <c r="M81" s="46">
        <f t="shared" ref="M81:M144" si="81">ROUND(I81*L81,2)</f>
        <v>0</v>
      </c>
      <c r="N81" s="42"/>
      <c r="O81" s="42">
        <f t="shared" si="60"/>
        <v>0</v>
      </c>
      <c r="P81" s="42">
        <f t="shared" si="61"/>
        <v>0</v>
      </c>
      <c r="Q81" s="42"/>
      <c r="R81" s="42">
        <f t="shared" si="62"/>
        <v>0</v>
      </c>
      <c r="S81" s="42">
        <f t="shared" si="63"/>
        <v>0</v>
      </c>
      <c r="T81" s="42"/>
      <c r="U81" s="42">
        <f t="shared" si="64"/>
        <v>0</v>
      </c>
      <c r="V81" s="42">
        <f t="shared" si="65"/>
        <v>0</v>
      </c>
      <c r="W81" s="42"/>
      <c r="X81" s="42">
        <f t="shared" si="66"/>
        <v>0</v>
      </c>
      <c r="Y81" s="42">
        <f t="shared" si="67"/>
        <v>0</v>
      </c>
      <c r="Z81" s="42"/>
      <c r="AA81" s="42">
        <f t="shared" si="68"/>
        <v>0</v>
      </c>
      <c r="AB81" s="42">
        <f t="shared" si="69"/>
        <v>0</v>
      </c>
      <c r="AC81" s="42"/>
      <c r="AD81" s="42">
        <f t="shared" si="70"/>
        <v>0</v>
      </c>
      <c r="AE81" s="42">
        <f t="shared" si="71"/>
        <v>0</v>
      </c>
      <c r="AF81" s="42"/>
      <c r="AG81" s="42">
        <f t="shared" si="72"/>
        <v>0</v>
      </c>
      <c r="AH81" s="42">
        <f t="shared" si="73"/>
        <v>0</v>
      </c>
      <c r="AI81" s="42"/>
      <c r="AJ81" s="42">
        <f t="shared" si="50"/>
        <v>0</v>
      </c>
      <c r="AK81" s="42">
        <f t="shared" si="51"/>
        <v>0</v>
      </c>
      <c r="AL81" s="42"/>
      <c r="AM81" s="42">
        <f t="shared" si="74"/>
        <v>0</v>
      </c>
      <c r="AN81" s="42">
        <f t="shared" si="53"/>
        <v>0</v>
      </c>
      <c r="AO81" s="42"/>
      <c r="AP81" s="42">
        <f t="shared" si="75"/>
        <v>0</v>
      </c>
      <c r="AQ81" s="42">
        <f t="shared" si="76"/>
        <v>0</v>
      </c>
      <c r="AR81" s="42"/>
      <c r="AS81" s="42">
        <f t="shared" si="77"/>
        <v>0</v>
      </c>
      <c r="AT81" s="42">
        <f t="shared" si="78"/>
        <v>0</v>
      </c>
      <c r="AU81" s="42"/>
      <c r="AV81" s="42">
        <f t="shared" si="27"/>
        <v>0</v>
      </c>
      <c r="AW81" s="42">
        <f t="shared" ref="AW81:AW144" si="82">ROUND($AU81*$L81,2)</f>
        <v>0</v>
      </c>
      <c r="AX81" s="41">
        <f t="shared" ref="AX81:AX144" si="83">SUMIF($N$10:$AW$10,"QUANTIDADE",N81:AW81)</f>
        <v>0</v>
      </c>
      <c r="AY81" s="36">
        <f t="shared" ref="AY81:AY144" ca="1" si="84">SUMIF($O$11:$AW$12,"COM DESCONTO",O81:AW81)</f>
        <v>0</v>
      </c>
      <c r="AZ81" s="13">
        <f t="shared" ref="AZ81:AZ144" ca="1" si="85">SUMIF($N$11:$AW$12,"SEM DESCONTO",N81:AW81)</f>
        <v>0</v>
      </c>
      <c r="BA81" s="67">
        <f t="shared" si="57"/>
        <v>0</v>
      </c>
      <c r="BB81" s="38">
        <f t="shared" ca="1" si="58"/>
        <v>0</v>
      </c>
      <c r="BC81" s="65">
        <f t="shared" ca="1" si="59"/>
        <v>0</v>
      </c>
      <c r="BE81" s="64">
        <f t="shared" ref="BE81:BE144" si="86">INDEX($N$12:$AW$276,ROW()-10,MATCH($BE$11,$N$11:$AW$11,0))</f>
        <v>0</v>
      </c>
      <c r="BF81" s="35" t="str">
        <f t="shared" si="56"/>
        <v>NÃO MEDIDO</v>
      </c>
    </row>
    <row r="82" spans="1:59" ht="30" customHeight="1" x14ac:dyDescent="0.2">
      <c r="A82" s="21" t="s">
        <v>53</v>
      </c>
      <c r="B82" s="21"/>
      <c r="C82" s="52" t="s">
        <v>457</v>
      </c>
      <c r="D82" s="51" t="s">
        <v>456</v>
      </c>
      <c r="E82" s="7" t="s">
        <v>81</v>
      </c>
      <c r="F82" s="49">
        <v>12</v>
      </c>
      <c r="G82" s="50">
        <v>0</v>
      </c>
      <c r="H82" s="50">
        <v>-12</v>
      </c>
      <c r="I82" s="50">
        <f t="shared" si="79"/>
        <v>0</v>
      </c>
      <c r="J82" s="68">
        <v>5.62</v>
      </c>
      <c r="K82" s="50">
        <f t="shared" si="80"/>
        <v>0</v>
      </c>
      <c r="L82" s="47"/>
      <c r="M82" s="46">
        <f t="shared" si="81"/>
        <v>0</v>
      </c>
      <c r="N82" s="42"/>
      <c r="O82" s="42">
        <f t="shared" si="60"/>
        <v>0</v>
      </c>
      <c r="P82" s="42">
        <f t="shared" si="61"/>
        <v>0</v>
      </c>
      <c r="Q82" s="42"/>
      <c r="R82" s="42">
        <f t="shared" si="62"/>
        <v>0</v>
      </c>
      <c r="S82" s="42">
        <f t="shared" si="63"/>
        <v>0</v>
      </c>
      <c r="T82" s="42"/>
      <c r="U82" s="42">
        <f t="shared" si="64"/>
        <v>0</v>
      </c>
      <c r="V82" s="42">
        <f t="shared" si="65"/>
        <v>0</v>
      </c>
      <c r="W82" s="42"/>
      <c r="X82" s="42">
        <f t="shared" si="66"/>
        <v>0</v>
      </c>
      <c r="Y82" s="42">
        <f t="shared" si="67"/>
        <v>0</v>
      </c>
      <c r="Z82" s="42"/>
      <c r="AA82" s="42">
        <f t="shared" si="68"/>
        <v>0</v>
      </c>
      <c r="AB82" s="42">
        <f t="shared" si="69"/>
        <v>0</v>
      </c>
      <c r="AC82" s="42"/>
      <c r="AD82" s="42">
        <f t="shared" si="70"/>
        <v>0</v>
      </c>
      <c r="AE82" s="42">
        <f t="shared" si="71"/>
        <v>0</v>
      </c>
      <c r="AF82" s="42"/>
      <c r="AG82" s="42">
        <f t="shared" si="72"/>
        <v>0</v>
      </c>
      <c r="AH82" s="42">
        <f t="shared" si="73"/>
        <v>0</v>
      </c>
      <c r="AI82" s="42"/>
      <c r="AJ82" s="42">
        <f t="shared" si="50"/>
        <v>0</v>
      </c>
      <c r="AK82" s="42">
        <f t="shared" si="51"/>
        <v>0</v>
      </c>
      <c r="AL82" s="42"/>
      <c r="AM82" s="42">
        <f t="shared" si="74"/>
        <v>0</v>
      </c>
      <c r="AN82" s="42">
        <f t="shared" si="53"/>
        <v>0</v>
      </c>
      <c r="AO82" s="42"/>
      <c r="AP82" s="42">
        <f t="shared" si="75"/>
        <v>0</v>
      </c>
      <c r="AQ82" s="42">
        <f t="shared" si="76"/>
        <v>0</v>
      </c>
      <c r="AR82" s="42"/>
      <c r="AS82" s="42">
        <f t="shared" si="77"/>
        <v>0</v>
      </c>
      <c r="AT82" s="42">
        <f t="shared" si="78"/>
        <v>0</v>
      </c>
      <c r="AU82" s="42"/>
      <c r="AV82" s="42">
        <f t="shared" si="27"/>
        <v>0</v>
      </c>
      <c r="AW82" s="42">
        <f t="shared" si="82"/>
        <v>0</v>
      </c>
      <c r="AX82" s="41">
        <f t="shared" si="83"/>
        <v>0</v>
      </c>
      <c r="AY82" s="36">
        <f t="shared" ca="1" si="84"/>
        <v>0</v>
      </c>
      <c r="AZ82" s="13">
        <f t="shared" ca="1" si="85"/>
        <v>0</v>
      </c>
      <c r="BA82" s="67">
        <f t="shared" si="57"/>
        <v>0</v>
      </c>
      <c r="BB82" s="38">
        <f t="shared" ca="1" si="58"/>
        <v>0</v>
      </c>
      <c r="BC82" s="65">
        <f t="shared" ca="1" si="59"/>
        <v>0</v>
      </c>
      <c r="BE82" s="64">
        <f t="shared" si="86"/>
        <v>0</v>
      </c>
      <c r="BF82" s="35" t="str">
        <f t="shared" si="56"/>
        <v>NÃO MEDIDO</v>
      </c>
    </row>
    <row r="83" spans="1:59" ht="30" customHeight="1" x14ac:dyDescent="0.2">
      <c r="A83" s="21" t="s">
        <v>53</v>
      </c>
      <c r="B83" s="21"/>
      <c r="C83" s="52" t="s">
        <v>455</v>
      </c>
      <c r="D83" s="51" t="s">
        <v>454</v>
      </c>
      <c r="E83" s="7" t="s">
        <v>70</v>
      </c>
      <c r="F83" s="49">
        <v>120</v>
      </c>
      <c r="G83" s="50">
        <v>0</v>
      </c>
      <c r="H83" s="50">
        <v>0</v>
      </c>
      <c r="I83" s="50">
        <f t="shared" si="79"/>
        <v>120</v>
      </c>
      <c r="J83" s="68">
        <v>19.03</v>
      </c>
      <c r="K83" s="50">
        <f t="shared" si="80"/>
        <v>2283.6</v>
      </c>
      <c r="L83" s="47"/>
      <c r="M83" s="46">
        <f t="shared" si="81"/>
        <v>0</v>
      </c>
      <c r="N83" s="42"/>
      <c r="O83" s="42">
        <f t="shared" si="60"/>
        <v>0</v>
      </c>
      <c r="P83" s="42">
        <f t="shared" si="61"/>
        <v>0</v>
      </c>
      <c r="Q83" s="42"/>
      <c r="R83" s="42">
        <f t="shared" si="62"/>
        <v>0</v>
      </c>
      <c r="S83" s="42">
        <f t="shared" si="63"/>
        <v>0</v>
      </c>
      <c r="T83" s="42"/>
      <c r="U83" s="42">
        <f t="shared" si="64"/>
        <v>0</v>
      </c>
      <c r="V83" s="42">
        <f t="shared" si="65"/>
        <v>0</v>
      </c>
      <c r="W83" s="42"/>
      <c r="X83" s="42">
        <f t="shared" si="66"/>
        <v>0</v>
      </c>
      <c r="Y83" s="42">
        <f t="shared" si="67"/>
        <v>0</v>
      </c>
      <c r="Z83" s="42"/>
      <c r="AA83" s="42">
        <f t="shared" si="68"/>
        <v>0</v>
      </c>
      <c r="AB83" s="42">
        <f t="shared" si="69"/>
        <v>0</v>
      </c>
      <c r="AC83" s="42"/>
      <c r="AD83" s="42">
        <f t="shared" si="70"/>
        <v>0</v>
      </c>
      <c r="AE83" s="42">
        <f t="shared" si="71"/>
        <v>0</v>
      </c>
      <c r="AF83" s="42"/>
      <c r="AG83" s="42">
        <f t="shared" si="72"/>
        <v>0</v>
      </c>
      <c r="AH83" s="42">
        <f t="shared" si="73"/>
        <v>0</v>
      </c>
      <c r="AI83" s="42">
        <v>48</v>
      </c>
      <c r="AJ83" s="42">
        <f t="shared" si="50"/>
        <v>913.44</v>
      </c>
      <c r="AK83" s="42">
        <f t="shared" si="51"/>
        <v>0</v>
      </c>
      <c r="AL83" s="42"/>
      <c r="AM83" s="42">
        <f t="shared" si="74"/>
        <v>0</v>
      </c>
      <c r="AN83" s="42">
        <f t="shared" si="53"/>
        <v>0</v>
      </c>
      <c r="AO83" s="42">
        <v>48</v>
      </c>
      <c r="AP83" s="42">
        <f t="shared" si="75"/>
        <v>913.44</v>
      </c>
      <c r="AQ83" s="42">
        <f t="shared" si="76"/>
        <v>0</v>
      </c>
      <c r="AR83" s="42"/>
      <c r="AS83" s="42">
        <f t="shared" si="77"/>
        <v>0</v>
      </c>
      <c r="AT83" s="42">
        <f t="shared" si="78"/>
        <v>0</v>
      </c>
      <c r="AU83" s="42"/>
      <c r="AV83" s="42">
        <f t="shared" si="27"/>
        <v>0</v>
      </c>
      <c r="AW83" s="42">
        <f t="shared" si="82"/>
        <v>0</v>
      </c>
      <c r="AX83" s="41">
        <f t="shared" si="83"/>
        <v>96</v>
      </c>
      <c r="AY83" s="36">
        <f t="shared" ca="1" si="84"/>
        <v>1826.88</v>
      </c>
      <c r="AZ83" s="13">
        <f t="shared" ca="1" si="85"/>
        <v>0</v>
      </c>
      <c r="BA83" s="67">
        <f t="shared" si="57"/>
        <v>24</v>
      </c>
      <c r="BB83" s="38">
        <f t="shared" ca="1" si="58"/>
        <v>456.7199999999998</v>
      </c>
      <c r="BC83" s="65">
        <f t="shared" ca="1" si="59"/>
        <v>0</v>
      </c>
      <c r="BE83" s="64">
        <f t="shared" si="86"/>
        <v>0</v>
      </c>
      <c r="BF83" s="35" t="str">
        <f t="shared" si="56"/>
        <v>NÃO MEDIDO</v>
      </c>
    </row>
    <row r="84" spans="1:59" ht="30" customHeight="1" x14ac:dyDescent="0.2">
      <c r="A84" s="21" t="s">
        <v>53</v>
      </c>
      <c r="B84" s="21"/>
      <c r="C84" s="52" t="s">
        <v>453</v>
      </c>
      <c r="D84" s="51" t="s">
        <v>452</v>
      </c>
      <c r="E84" s="7" t="s">
        <v>70</v>
      </c>
      <c r="F84" s="49">
        <v>60</v>
      </c>
      <c r="G84" s="50">
        <v>0</v>
      </c>
      <c r="H84" s="50">
        <v>-60</v>
      </c>
      <c r="I84" s="50">
        <f t="shared" si="79"/>
        <v>0</v>
      </c>
      <c r="J84" s="68">
        <v>33.14</v>
      </c>
      <c r="K84" s="50">
        <f t="shared" si="80"/>
        <v>0</v>
      </c>
      <c r="L84" s="47"/>
      <c r="M84" s="46">
        <f t="shared" si="81"/>
        <v>0</v>
      </c>
      <c r="N84" s="42"/>
      <c r="O84" s="42">
        <f t="shared" si="60"/>
        <v>0</v>
      </c>
      <c r="P84" s="42">
        <f t="shared" si="61"/>
        <v>0</v>
      </c>
      <c r="Q84" s="42"/>
      <c r="R84" s="42">
        <f t="shared" si="62"/>
        <v>0</v>
      </c>
      <c r="S84" s="42">
        <f t="shared" si="63"/>
        <v>0</v>
      </c>
      <c r="T84" s="42"/>
      <c r="U84" s="42">
        <f t="shared" si="64"/>
        <v>0</v>
      </c>
      <c r="V84" s="42">
        <f t="shared" si="65"/>
        <v>0</v>
      </c>
      <c r="W84" s="42"/>
      <c r="X84" s="42">
        <f t="shared" si="66"/>
        <v>0</v>
      </c>
      <c r="Y84" s="42">
        <f t="shared" si="67"/>
        <v>0</v>
      </c>
      <c r="Z84" s="42"/>
      <c r="AA84" s="42">
        <f t="shared" si="68"/>
        <v>0</v>
      </c>
      <c r="AB84" s="42">
        <f t="shared" si="69"/>
        <v>0</v>
      </c>
      <c r="AC84" s="42"/>
      <c r="AD84" s="42">
        <f t="shared" si="70"/>
        <v>0</v>
      </c>
      <c r="AE84" s="42">
        <f t="shared" si="71"/>
        <v>0</v>
      </c>
      <c r="AF84" s="42"/>
      <c r="AG84" s="42">
        <f t="shared" si="72"/>
        <v>0</v>
      </c>
      <c r="AH84" s="42">
        <f t="shared" si="73"/>
        <v>0</v>
      </c>
      <c r="AI84" s="42"/>
      <c r="AJ84" s="42">
        <f t="shared" si="50"/>
        <v>0</v>
      </c>
      <c r="AK84" s="42">
        <f t="shared" si="51"/>
        <v>0</v>
      </c>
      <c r="AL84" s="42"/>
      <c r="AM84" s="42">
        <f t="shared" si="74"/>
        <v>0</v>
      </c>
      <c r="AN84" s="42">
        <f t="shared" si="53"/>
        <v>0</v>
      </c>
      <c r="AO84" s="42"/>
      <c r="AP84" s="42">
        <f t="shared" si="75"/>
        <v>0</v>
      </c>
      <c r="AQ84" s="42">
        <f t="shared" si="76"/>
        <v>0</v>
      </c>
      <c r="AR84" s="42"/>
      <c r="AS84" s="42">
        <f t="shared" si="77"/>
        <v>0</v>
      </c>
      <c r="AT84" s="42">
        <f t="shared" si="78"/>
        <v>0</v>
      </c>
      <c r="AU84" s="42"/>
      <c r="AV84" s="42">
        <f t="shared" ref="AV84:AV147" si="87">ROUND($AU84*$J84,2)</f>
        <v>0</v>
      </c>
      <c r="AW84" s="42">
        <f t="shared" si="82"/>
        <v>0</v>
      </c>
      <c r="AX84" s="41">
        <f t="shared" si="83"/>
        <v>0</v>
      </c>
      <c r="AY84" s="36">
        <f t="shared" ca="1" si="84"/>
        <v>0</v>
      </c>
      <c r="AZ84" s="13">
        <f t="shared" ca="1" si="85"/>
        <v>0</v>
      </c>
      <c r="BA84" s="67">
        <f t="shared" si="57"/>
        <v>0</v>
      </c>
      <c r="BB84" s="38">
        <f t="shared" ca="1" si="58"/>
        <v>0</v>
      </c>
      <c r="BC84" s="65">
        <f t="shared" ca="1" si="59"/>
        <v>0</v>
      </c>
      <c r="BE84" s="64">
        <f t="shared" si="86"/>
        <v>0</v>
      </c>
      <c r="BF84" s="35" t="str">
        <f t="shared" si="56"/>
        <v>NÃO MEDIDO</v>
      </c>
    </row>
    <row r="85" spans="1:59" ht="30" customHeight="1" x14ac:dyDescent="0.2">
      <c r="A85" s="21" t="s">
        <v>53</v>
      </c>
      <c r="B85" s="21"/>
      <c r="C85" s="52" t="s">
        <v>451</v>
      </c>
      <c r="D85" s="51" t="s">
        <v>450</v>
      </c>
      <c r="E85" s="7" t="s">
        <v>70</v>
      </c>
      <c r="F85" s="49">
        <v>12</v>
      </c>
      <c r="G85" s="50">
        <v>0</v>
      </c>
      <c r="H85" s="50">
        <v>-12</v>
      </c>
      <c r="I85" s="50">
        <f t="shared" si="79"/>
        <v>0</v>
      </c>
      <c r="J85" s="68">
        <v>44.47</v>
      </c>
      <c r="K85" s="50">
        <f t="shared" si="80"/>
        <v>0</v>
      </c>
      <c r="L85" s="47"/>
      <c r="M85" s="46">
        <f t="shared" si="81"/>
        <v>0</v>
      </c>
      <c r="N85" s="42"/>
      <c r="O85" s="42">
        <f t="shared" si="60"/>
        <v>0</v>
      </c>
      <c r="P85" s="42">
        <f t="shared" si="61"/>
        <v>0</v>
      </c>
      <c r="Q85" s="42"/>
      <c r="R85" s="42">
        <f t="shared" si="62"/>
        <v>0</v>
      </c>
      <c r="S85" s="42">
        <f t="shared" si="63"/>
        <v>0</v>
      </c>
      <c r="T85" s="42"/>
      <c r="U85" s="42">
        <f t="shared" si="64"/>
        <v>0</v>
      </c>
      <c r="V85" s="42">
        <f t="shared" si="65"/>
        <v>0</v>
      </c>
      <c r="W85" s="42"/>
      <c r="X85" s="42">
        <f t="shared" si="66"/>
        <v>0</v>
      </c>
      <c r="Y85" s="42">
        <f t="shared" si="67"/>
        <v>0</v>
      </c>
      <c r="Z85" s="42"/>
      <c r="AA85" s="42">
        <f t="shared" si="68"/>
        <v>0</v>
      </c>
      <c r="AB85" s="42">
        <f t="shared" si="69"/>
        <v>0</v>
      </c>
      <c r="AC85" s="42"/>
      <c r="AD85" s="42">
        <f t="shared" si="70"/>
        <v>0</v>
      </c>
      <c r="AE85" s="42">
        <f t="shared" si="71"/>
        <v>0</v>
      </c>
      <c r="AF85" s="42"/>
      <c r="AG85" s="42">
        <f t="shared" si="72"/>
        <v>0</v>
      </c>
      <c r="AH85" s="42">
        <f t="shared" si="73"/>
        <v>0</v>
      </c>
      <c r="AI85" s="42"/>
      <c r="AJ85" s="42">
        <f t="shared" si="50"/>
        <v>0</v>
      </c>
      <c r="AK85" s="42">
        <f t="shared" si="51"/>
        <v>0</v>
      </c>
      <c r="AL85" s="42"/>
      <c r="AM85" s="42">
        <f t="shared" si="74"/>
        <v>0</v>
      </c>
      <c r="AN85" s="42">
        <f t="shared" si="53"/>
        <v>0</v>
      </c>
      <c r="AO85" s="42"/>
      <c r="AP85" s="42">
        <f t="shared" si="75"/>
        <v>0</v>
      </c>
      <c r="AQ85" s="42">
        <f t="shared" si="76"/>
        <v>0</v>
      </c>
      <c r="AR85" s="42"/>
      <c r="AS85" s="42">
        <f t="shared" si="77"/>
        <v>0</v>
      </c>
      <c r="AT85" s="42">
        <f t="shared" si="78"/>
        <v>0</v>
      </c>
      <c r="AU85" s="42"/>
      <c r="AV85" s="42">
        <f t="shared" si="87"/>
        <v>0</v>
      </c>
      <c r="AW85" s="42">
        <f t="shared" si="82"/>
        <v>0</v>
      </c>
      <c r="AX85" s="41">
        <f t="shared" si="83"/>
        <v>0</v>
      </c>
      <c r="AY85" s="36">
        <f t="shared" ca="1" si="84"/>
        <v>0</v>
      </c>
      <c r="AZ85" s="13">
        <f t="shared" ca="1" si="85"/>
        <v>0</v>
      </c>
      <c r="BA85" s="67">
        <f t="shared" si="57"/>
        <v>0</v>
      </c>
      <c r="BB85" s="38">
        <f t="shared" ca="1" si="58"/>
        <v>0</v>
      </c>
      <c r="BC85" s="65">
        <f t="shared" ca="1" si="59"/>
        <v>0</v>
      </c>
      <c r="BE85" s="64">
        <f t="shared" si="86"/>
        <v>0</v>
      </c>
      <c r="BF85" s="35" t="str">
        <f t="shared" si="56"/>
        <v>NÃO MEDIDO</v>
      </c>
    </row>
    <row r="86" spans="1:59" ht="30" customHeight="1" x14ac:dyDescent="0.2">
      <c r="A86" s="21" t="s">
        <v>53</v>
      </c>
      <c r="B86" s="21"/>
      <c r="C86" s="52" t="s">
        <v>449</v>
      </c>
      <c r="D86" s="51" t="s">
        <v>448</v>
      </c>
      <c r="E86" s="7" t="s">
        <v>70</v>
      </c>
      <c r="F86" s="49">
        <v>100</v>
      </c>
      <c r="G86" s="50">
        <v>0</v>
      </c>
      <c r="H86" s="50">
        <v>-100</v>
      </c>
      <c r="I86" s="50">
        <f t="shared" si="79"/>
        <v>0</v>
      </c>
      <c r="J86" s="68">
        <v>21.33</v>
      </c>
      <c r="K86" s="50">
        <f t="shared" si="80"/>
        <v>0</v>
      </c>
      <c r="L86" s="47"/>
      <c r="M86" s="46">
        <f t="shared" si="81"/>
        <v>0</v>
      </c>
      <c r="N86" s="42"/>
      <c r="O86" s="42">
        <f t="shared" si="60"/>
        <v>0</v>
      </c>
      <c r="P86" s="42">
        <f t="shared" si="61"/>
        <v>0</v>
      </c>
      <c r="Q86" s="42"/>
      <c r="R86" s="42">
        <f t="shared" si="62"/>
        <v>0</v>
      </c>
      <c r="S86" s="42">
        <f t="shared" si="63"/>
        <v>0</v>
      </c>
      <c r="T86" s="42"/>
      <c r="U86" s="42">
        <f t="shared" si="64"/>
        <v>0</v>
      </c>
      <c r="V86" s="42">
        <f t="shared" si="65"/>
        <v>0</v>
      </c>
      <c r="W86" s="42"/>
      <c r="X86" s="42">
        <f t="shared" si="66"/>
        <v>0</v>
      </c>
      <c r="Y86" s="42">
        <f t="shared" si="67"/>
        <v>0</v>
      </c>
      <c r="Z86" s="42"/>
      <c r="AA86" s="42">
        <f t="shared" si="68"/>
        <v>0</v>
      </c>
      <c r="AB86" s="42">
        <f t="shared" si="69"/>
        <v>0</v>
      </c>
      <c r="AC86" s="42"/>
      <c r="AD86" s="42">
        <f t="shared" si="70"/>
        <v>0</v>
      </c>
      <c r="AE86" s="42">
        <f t="shared" si="71"/>
        <v>0</v>
      </c>
      <c r="AF86" s="42"/>
      <c r="AG86" s="42">
        <f t="shared" si="72"/>
        <v>0</v>
      </c>
      <c r="AH86" s="42">
        <f t="shared" si="73"/>
        <v>0</v>
      </c>
      <c r="AI86" s="42"/>
      <c r="AJ86" s="42">
        <f t="shared" si="50"/>
        <v>0</v>
      </c>
      <c r="AK86" s="42">
        <f t="shared" si="51"/>
        <v>0</v>
      </c>
      <c r="AL86" s="42"/>
      <c r="AM86" s="42">
        <f t="shared" si="74"/>
        <v>0</v>
      </c>
      <c r="AN86" s="42">
        <f t="shared" si="53"/>
        <v>0</v>
      </c>
      <c r="AO86" s="42"/>
      <c r="AP86" s="42">
        <f t="shared" si="75"/>
        <v>0</v>
      </c>
      <c r="AQ86" s="42">
        <f t="shared" si="76"/>
        <v>0</v>
      </c>
      <c r="AR86" s="42"/>
      <c r="AS86" s="42">
        <f t="shared" si="77"/>
        <v>0</v>
      </c>
      <c r="AT86" s="42">
        <f t="shared" si="78"/>
        <v>0</v>
      </c>
      <c r="AU86" s="42"/>
      <c r="AV86" s="42">
        <f t="shared" si="87"/>
        <v>0</v>
      </c>
      <c r="AW86" s="42">
        <f t="shared" si="82"/>
        <v>0</v>
      </c>
      <c r="AX86" s="41">
        <f t="shared" si="83"/>
        <v>0</v>
      </c>
      <c r="AY86" s="36">
        <f t="shared" ca="1" si="84"/>
        <v>0</v>
      </c>
      <c r="AZ86" s="13">
        <f t="shared" ca="1" si="85"/>
        <v>0</v>
      </c>
      <c r="BA86" s="67">
        <f t="shared" si="57"/>
        <v>0</v>
      </c>
      <c r="BB86" s="38">
        <f t="shared" ca="1" si="58"/>
        <v>0</v>
      </c>
      <c r="BC86" s="65">
        <f t="shared" ca="1" si="59"/>
        <v>0</v>
      </c>
      <c r="BE86" s="64">
        <f t="shared" si="86"/>
        <v>0</v>
      </c>
      <c r="BF86" s="35" t="str">
        <f t="shared" si="56"/>
        <v>NÃO MEDIDO</v>
      </c>
    </row>
    <row r="87" spans="1:59" ht="30" customHeight="1" x14ac:dyDescent="0.2">
      <c r="A87" s="21" t="s">
        <v>53</v>
      </c>
      <c r="B87" s="21"/>
      <c r="C87" s="52" t="s">
        <v>447</v>
      </c>
      <c r="D87" s="51" t="s">
        <v>446</v>
      </c>
      <c r="E87" s="7" t="s">
        <v>70</v>
      </c>
      <c r="F87" s="49">
        <v>400</v>
      </c>
      <c r="G87" s="50">
        <v>0</v>
      </c>
      <c r="H87" s="50">
        <v>-400</v>
      </c>
      <c r="I87" s="50">
        <f t="shared" si="79"/>
        <v>0</v>
      </c>
      <c r="J87" s="68">
        <v>41.03</v>
      </c>
      <c r="K87" s="50">
        <f t="shared" si="80"/>
        <v>0</v>
      </c>
      <c r="L87" s="47"/>
      <c r="M87" s="46">
        <f t="shared" si="81"/>
        <v>0</v>
      </c>
      <c r="N87" s="42"/>
      <c r="O87" s="42">
        <f t="shared" si="60"/>
        <v>0</v>
      </c>
      <c r="P87" s="42">
        <f t="shared" si="61"/>
        <v>0</v>
      </c>
      <c r="Q87" s="42"/>
      <c r="R87" s="42">
        <f t="shared" si="62"/>
        <v>0</v>
      </c>
      <c r="S87" s="42">
        <f t="shared" si="63"/>
        <v>0</v>
      </c>
      <c r="T87" s="42"/>
      <c r="U87" s="42">
        <f t="shared" si="64"/>
        <v>0</v>
      </c>
      <c r="V87" s="42">
        <f t="shared" si="65"/>
        <v>0</v>
      </c>
      <c r="W87" s="42"/>
      <c r="X87" s="42">
        <f t="shared" si="66"/>
        <v>0</v>
      </c>
      <c r="Y87" s="42">
        <f t="shared" si="67"/>
        <v>0</v>
      </c>
      <c r="Z87" s="42"/>
      <c r="AA87" s="42">
        <f t="shared" si="68"/>
        <v>0</v>
      </c>
      <c r="AB87" s="42">
        <f t="shared" si="69"/>
        <v>0</v>
      </c>
      <c r="AC87" s="42"/>
      <c r="AD87" s="42">
        <f t="shared" si="70"/>
        <v>0</v>
      </c>
      <c r="AE87" s="42">
        <f t="shared" si="71"/>
        <v>0</v>
      </c>
      <c r="AF87" s="42"/>
      <c r="AG87" s="42">
        <f t="shared" si="72"/>
        <v>0</v>
      </c>
      <c r="AH87" s="42">
        <f t="shared" si="73"/>
        <v>0</v>
      </c>
      <c r="AI87" s="42"/>
      <c r="AJ87" s="42">
        <f t="shared" si="50"/>
        <v>0</v>
      </c>
      <c r="AK87" s="42">
        <f t="shared" si="51"/>
        <v>0</v>
      </c>
      <c r="AL87" s="42"/>
      <c r="AM87" s="42">
        <f t="shared" si="74"/>
        <v>0</v>
      </c>
      <c r="AN87" s="42">
        <f t="shared" si="53"/>
        <v>0</v>
      </c>
      <c r="AO87" s="42"/>
      <c r="AP87" s="42">
        <f t="shared" si="75"/>
        <v>0</v>
      </c>
      <c r="AQ87" s="42">
        <f t="shared" si="76"/>
        <v>0</v>
      </c>
      <c r="AR87" s="42"/>
      <c r="AS87" s="42">
        <f t="shared" si="77"/>
        <v>0</v>
      </c>
      <c r="AT87" s="42">
        <f t="shared" si="78"/>
        <v>0</v>
      </c>
      <c r="AU87" s="42"/>
      <c r="AV87" s="42">
        <f t="shared" si="87"/>
        <v>0</v>
      </c>
      <c r="AW87" s="42">
        <f t="shared" si="82"/>
        <v>0</v>
      </c>
      <c r="AX87" s="41">
        <f t="shared" si="83"/>
        <v>0</v>
      </c>
      <c r="AY87" s="36">
        <f t="shared" ca="1" si="84"/>
        <v>0</v>
      </c>
      <c r="AZ87" s="13">
        <f t="shared" ca="1" si="85"/>
        <v>0</v>
      </c>
      <c r="BA87" s="67">
        <f t="shared" si="57"/>
        <v>0</v>
      </c>
      <c r="BB87" s="38">
        <f t="shared" ca="1" si="58"/>
        <v>0</v>
      </c>
      <c r="BC87" s="65">
        <f t="shared" ca="1" si="59"/>
        <v>0</v>
      </c>
      <c r="BE87" s="64">
        <f t="shared" si="86"/>
        <v>0</v>
      </c>
      <c r="BF87" s="35" t="str">
        <f t="shared" si="56"/>
        <v>NÃO MEDIDO</v>
      </c>
    </row>
    <row r="88" spans="1:59" ht="30" customHeight="1" x14ac:dyDescent="0.2">
      <c r="A88" s="21" t="s">
        <v>53</v>
      </c>
      <c r="B88" s="21"/>
      <c r="C88" s="52" t="s">
        <v>445</v>
      </c>
      <c r="D88" s="51" t="s">
        <v>444</v>
      </c>
      <c r="E88" s="7" t="s">
        <v>81</v>
      </c>
      <c r="F88" s="49">
        <v>1</v>
      </c>
      <c r="G88" s="50">
        <v>0</v>
      </c>
      <c r="H88" s="50">
        <v>-1</v>
      </c>
      <c r="I88" s="50">
        <f t="shared" si="79"/>
        <v>0</v>
      </c>
      <c r="J88" s="68">
        <v>65.17</v>
      </c>
      <c r="K88" s="50">
        <f t="shared" si="80"/>
        <v>0</v>
      </c>
      <c r="L88" s="47"/>
      <c r="M88" s="46">
        <f t="shared" si="81"/>
        <v>0</v>
      </c>
      <c r="N88" s="42"/>
      <c r="O88" s="42">
        <f t="shared" si="60"/>
        <v>0</v>
      </c>
      <c r="P88" s="42">
        <f t="shared" si="61"/>
        <v>0</v>
      </c>
      <c r="Q88" s="42"/>
      <c r="R88" s="42">
        <f t="shared" si="62"/>
        <v>0</v>
      </c>
      <c r="S88" s="42">
        <f t="shared" si="63"/>
        <v>0</v>
      </c>
      <c r="T88" s="42"/>
      <c r="U88" s="42">
        <f t="shared" si="64"/>
        <v>0</v>
      </c>
      <c r="V88" s="42">
        <f t="shared" si="65"/>
        <v>0</v>
      </c>
      <c r="W88" s="42"/>
      <c r="X88" s="42">
        <f t="shared" si="66"/>
        <v>0</v>
      </c>
      <c r="Y88" s="42">
        <f t="shared" si="67"/>
        <v>0</v>
      </c>
      <c r="Z88" s="42"/>
      <c r="AA88" s="42">
        <f t="shared" si="68"/>
        <v>0</v>
      </c>
      <c r="AB88" s="42">
        <f t="shared" si="69"/>
        <v>0</v>
      </c>
      <c r="AC88" s="42"/>
      <c r="AD88" s="42">
        <f t="shared" si="70"/>
        <v>0</v>
      </c>
      <c r="AE88" s="42">
        <f t="shared" si="71"/>
        <v>0</v>
      </c>
      <c r="AF88" s="42"/>
      <c r="AG88" s="42">
        <f t="shared" si="72"/>
        <v>0</v>
      </c>
      <c r="AH88" s="42">
        <f t="shared" si="73"/>
        <v>0</v>
      </c>
      <c r="AI88" s="42"/>
      <c r="AJ88" s="42">
        <f t="shared" si="50"/>
        <v>0</v>
      </c>
      <c r="AK88" s="42">
        <f t="shared" si="51"/>
        <v>0</v>
      </c>
      <c r="AL88" s="42"/>
      <c r="AM88" s="42">
        <f t="shared" si="74"/>
        <v>0</v>
      </c>
      <c r="AN88" s="42">
        <f t="shared" si="53"/>
        <v>0</v>
      </c>
      <c r="AO88" s="42"/>
      <c r="AP88" s="42">
        <f t="shared" si="75"/>
        <v>0</v>
      </c>
      <c r="AQ88" s="42">
        <f t="shared" si="76"/>
        <v>0</v>
      </c>
      <c r="AR88" s="42"/>
      <c r="AS88" s="42">
        <f t="shared" si="77"/>
        <v>0</v>
      </c>
      <c r="AT88" s="42">
        <f t="shared" si="78"/>
        <v>0</v>
      </c>
      <c r="AU88" s="42"/>
      <c r="AV88" s="42">
        <f t="shared" si="87"/>
        <v>0</v>
      </c>
      <c r="AW88" s="42">
        <f t="shared" si="82"/>
        <v>0</v>
      </c>
      <c r="AX88" s="41">
        <f t="shared" si="83"/>
        <v>0</v>
      </c>
      <c r="AY88" s="36">
        <f t="shared" ca="1" si="84"/>
        <v>0</v>
      </c>
      <c r="AZ88" s="13">
        <f t="shared" ca="1" si="85"/>
        <v>0</v>
      </c>
      <c r="BA88" s="67">
        <f t="shared" si="57"/>
        <v>0</v>
      </c>
      <c r="BB88" s="38">
        <f t="shared" ca="1" si="58"/>
        <v>0</v>
      </c>
      <c r="BC88" s="65">
        <f t="shared" ca="1" si="59"/>
        <v>0</v>
      </c>
      <c r="BE88" s="64">
        <f t="shared" si="86"/>
        <v>0</v>
      </c>
      <c r="BF88" s="35" t="str">
        <f t="shared" si="56"/>
        <v>NÃO MEDIDO</v>
      </c>
    </row>
    <row r="89" spans="1:59" ht="30" customHeight="1" x14ac:dyDescent="0.2">
      <c r="A89" s="21" t="s">
        <v>53</v>
      </c>
      <c r="B89" s="21"/>
      <c r="C89" s="52" t="s">
        <v>443</v>
      </c>
      <c r="D89" s="51" t="s">
        <v>442</v>
      </c>
      <c r="E89" s="7" t="s">
        <v>81</v>
      </c>
      <c r="F89" s="49">
        <v>4</v>
      </c>
      <c r="G89" s="50">
        <v>0</v>
      </c>
      <c r="H89" s="50">
        <v>-4</v>
      </c>
      <c r="I89" s="50">
        <f t="shared" si="79"/>
        <v>0</v>
      </c>
      <c r="J89" s="68">
        <v>1.17</v>
      </c>
      <c r="K89" s="50">
        <f t="shared" si="80"/>
        <v>0</v>
      </c>
      <c r="L89" s="47"/>
      <c r="M89" s="46">
        <f t="shared" si="81"/>
        <v>0</v>
      </c>
      <c r="N89" s="42"/>
      <c r="O89" s="42">
        <f t="shared" si="60"/>
        <v>0</v>
      </c>
      <c r="P89" s="42">
        <f t="shared" si="61"/>
        <v>0</v>
      </c>
      <c r="Q89" s="42"/>
      <c r="R89" s="42">
        <f t="shared" si="62"/>
        <v>0</v>
      </c>
      <c r="S89" s="42">
        <f t="shared" si="63"/>
        <v>0</v>
      </c>
      <c r="T89" s="42"/>
      <c r="U89" s="42">
        <f t="shared" si="64"/>
        <v>0</v>
      </c>
      <c r="V89" s="42">
        <f t="shared" si="65"/>
        <v>0</v>
      </c>
      <c r="W89" s="42"/>
      <c r="X89" s="42">
        <f t="shared" si="66"/>
        <v>0</v>
      </c>
      <c r="Y89" s="42">
        <f t="shared" si="67"/>
        <v>0</v>
      </c>
      <c r="Z89" s="42"/>
      <c r="AA89" s="42">
        <f t="shared" si="68"/>
        <v>0</v>
      </c>
      <c r="AB89" s="42">
        <f t="shared" si="69"/>
        <v>0</v>
      </c>
      <c r="AC89" s="42"/>
      <c r="AD89" s="42">
        <f t="shared" si="70"/>
        <v>0</v>
      </c>
      <c r="AE89" s="42">
        <f t="shared" si="71"/>
        <v>0</v>
      </c>
      <c r="AF89" s="42"/>
      <c r="AG89" s="42">
        <f t="shared" si="72"/>
        <v>0</v>
      </c>
      <c r="AH89" s="42">
        <f t="shared" si="73"/>
        <v>0</v>
      </c>
      <c r="AI89" s="42"/>
      <c r="AJ89" s="42">
        <f t="shared" si="50"/>
        <v>0</v>
      </c>
      <c r="AK89" s="42">
        <f t="shared" si="51"/>
        <v>0</v>
      </c>
      <c r="AL89" s="42"/>
      <c r="AM89" s="42">
        <f t="shared" si="74"/>
        <v>0</v>
      </c>
      <c r="AN89" s="42">
        <f t="shared" si="53"/>
        <v>0</v>
      </c>
      <c r="AO89" s="42"/>
      <c r="AP89" s="42">
        <f t="shared" si="75"/>
        <v>0</v>
      </c>
      <c r="AQ89" s="42">
        <f t="shared" si="76"/>
        <v>0</v>
      </c>
      <c r="AR89" s="42"/>
      <c r="AS89" s="42">
        <f t="shared" si="77"/>
        <v>0</v>
      </c>
      <c r="AT89" s="42">
        <f t="shared" si="78"/>
        <v>0</v>
      </c>
      <c r="AU89" s="42"/>
      <c r="AV89" s="42">
        <f t="shared" si="87"/>
        <v>0</v>
      </c>
      <c r="AW89" s="42">
        <f t="shared" si="82"/>
        <v>0</v>
      </c>
      <c r="AX89" s="41">
        <f t="shared" si="83"/>
        <v>0</v>
      </c>
      <c r="AY89" s="36">
        <f t="shared" ca="1" si="84"/>
        <v>0</v>
      </c>
      <c r="AZ89" s="13">
        <f t="shared" ca="1" si="85"/>
        <v>0</v>
      </c>
      <c r="BA89" s="67">
        <f t="shared" si="57"/>
        <v>0</v>
      </c>
      <c r="BB89" s="38">
        <f t="shared" ca="1" si="58"/>
        <v>0</v>
      </c>
      <c r="BC89" s="65">
        <f t="shared" ca="1" si="59"/>
        <v>0</v>
      </c>
      <c r="BE89" s="64">
        <f t="shared" si="86"/>
        <v>0</v>
      </c>
      <c r="BF89" s="35" t="str">
        <f t="shared" si="56"/>
        <v>NÃO MEDIDO</v>
      </c>
    </row>
    <row r="90" spans="1:59" ht="30" customHeight="1" x14ac:dyDescent="0.2">
      <c r="A90" s="21" t="s">
        <v>53</v>
      </c>
      <c r="B90" s="21"/>
      <c r="C90" s="52" t="s">
        <v>441</v>
      </c>
      <c r="D90" s="51" t="s">
        <v>440</v>
      </c>
      <c r="E90" s="7" t="s">
        <v>81</v>
      </c>
      <c r="F90" s="49">
        <v>10</v>
      </c>
      <c r="G90" s="50">
        <v>0</v>
      </c>
      <c r="H90" s="50">
        <v>-10</v>
      </c>
      <c r="I90" s="50">
        <f t="shared" si="79"/>
        <v>0</v>
      </c>
      <c r="J90" s="68">
        <v>1.48</v>
      </c>
      <c r="K90" s="50">
        <f t="shared" si="80"/>
        <v>0</v>
      </c>
      <c r="L90" s="47"/>
      <c r="M90" s="46">
        <f t="shared" si="81"/>
        <v>0</v>
      </c>
      <c r="N90" s="42"/>
      <c r="O90" s="42">
        <f t="shared" si="60"/>
        <v>0</v>
      </c>
      <c r="P90" s="42">
        <f t="shared" si="61"/>
        <v>0</v>
      </c>
      <c r="Q90" s="42"/>
      <c r="R90" s="42">
        <f t="shared" si="62"/>
        <v>0</v>
      </c>
      <c r="S90" s="42">
        <f t="shared" si="63"/>
        <v>0</v>
      </c>
      <c r="T90" s="42"/>
      <c r="U90" s="42">
        <f t="shared" si="64"/>
        <v>0</v>
      </c>
      <c r="V90" s="42">
        <f t="shared" si="65"/>
        <v>0</v>
      </c>
      <c r="W90" s="42"/>
      <c r="X90" s="42">
        <f t="shared" si="66"/>
        <v>0</v>
      </c>
      <c r="Y90" s="42">
        <f t="shared" si="67"/>
        <v>0</v>
      </c>
      <c r="Z90" s="42"/>
      <c r="AA90" s="42">
        <f t="shared" si="68"/>
        <v>0</v>
      </c>
      <c r="AB90" s="42">
        <f t="shared" si="69"/>
        <v>0</v>
      </c>
      <c r="AC90" s="42"/>
      <c r="AD90" s="42">
        <f t="shared" si="70"/>
        <v>0</v>
      </c>
      <c r="AE90" s="42">
        <f t="shared" si="71"/>
        <v>0</v>
      </c>
      <c r="AF90" s="42"/>
      <c r="AG90" s="42">
        <f t="shared" si="72"/>
        <v>0</v>
      </c>
      <c r="AH90" s="42">
        <f t="shared" si="73"/>
        <v>0</v>
      </c>
      <c r="AI90" s="42"/>
      <c r="AJ90" s="42">
        <f t="shared" si="50"/>
        <v>0</v>
      </c>
      <c r="AK90" s="42">
        <f t="shared" si="51"/>
        <v>0</v>
      </c>
      <c r="AL90" s="42"/>
      <c r="AM90" s="42">
        <f t="shared" si="74"/>
        <v>0</v>
      </c>
      <c r="AN90" s="42">
        <f t="shared" si="53"/>
        <v>0</v>
      </c>
      <c r="AO90" s="42"/>
      <c r="AP90" s="42">
        <f t="shared" si="75"/>
        <v>0</v>
      </c>
      <c r="AQ90" s="42">
        <f t="shared" si="76"/>
        <v>0</v>
      </c>
      <c r="AR90" s="42"/>
      <c r="AS90" s="42">
        <f t="shared" si="77"/>
        <v>0</v>
      </c>
      <c r="AT90" s="42">
        <f t="shared" si="78"/>
        <v>0</v>
      </c>
      <c r="AU90" s="42"/>
      <c r="AV90" s="42">
        <f t="shared" si="87"/>
        <v>0</v>
      </c>
      <c r="AW90" s="42">
        <f t="shared" si="82"/>
        <v>0</v>
      </c>
      <c r="AX90" s="41">
        <f t="shared" si="83"/>
        <v>0</v>
      </c>
      <c r="AY90" s="36">
        <f t="shared" ca="1" si="84"/>
        <v>0</v>
      </c>
      <c r="AZ90" s="13">
        <f t="shared" ca="1" si="85"/>
        <v>0</v>
      </c>
      <c r="BA90" s="67">
        <f t="shared" si="57"/>
        <v>0</v>
      </c>
      <c r="BB90" s="38">
        <f t="shared" ca="1" si="58"/>
        <v>0</v>
      </c>
      <c r="BC90" s="65">
        <f t="shared" ca="1" si="59"/>
        <v>0</v>
      </c>
      <c r="BE90" s="64">
        <f t="shared" si="86"/>
        <v>0</v>
      </c>
      <c r="BF90" s="35" t="str">
        <f t="shared" si="56"/>
        <v>NÃO MEDIDO</v>
      </c>
      <c r="BG90" s="36"/>
    </row>
    <row r="91" spans="1:59" ht="30" customHeight="1" x14ac:dyDescent="0.2">
      <c r="A91" s="21" t="s">
        <v>53</v>
      </c>
      <c r="B91" s="21"/>
      <c r="C91" s="52" t="s">
        <v>439</v>
      </c>
      <c r="D91" s="51" t="s">
        <v>438</v>
      </c>
      <c r="E91" s="7" t="s">
        <v>81</v>
      </c>
      <c r="F91" s="49">
        <v>4</v>
      </c>
      <c r="G91" s="50">
        <v>0</v>
      </c>
      <c r="H91" s="50">
        <v>-4</v>
      </c>
      <c r="I91" s="50">
        <f t="shared" si="79"/>
        <v>0</v>
      </c>
      <c r="J91" s="68">
        <v>0.95</v>
      </c>
      <c r="K91" s="50">
        <f t="shared" si="80"/>
        <v>0</v>
      </c>
      <c r="L91" s="47"/>
      <c r="M91" s="46">
        <f t="shared" si="81"/>
        <v>0</v>
      </c>
      <c r="N91" s="42"/>
      <c r="O91" s="42">
        <f t="shared" si="60"/>
        <v>0</v>
      </c>
      <c r="P91" s="42">
        <f t="shared" si="61"/>
        <v>0</v>
      </c>
      <c r="Q91" s="42"/>
      <c r="R91" s="42">
        <f t="shared" si="62"/>
        <v>0</v>
      </c>
      <c r="S91" s="42">
        <f t="shared" si="63"/>
        <v>0</v>
      </c>
      <c r="T91" s="42"/>
      <c r="U91" s="42">
        <f t="shared" si="64"/>
        <v>0</v>
      </c>
      <c r="V91" s="42">
        <f t="shared" si="65"/>
        <v>0</v>
      </c>
      <c r="W91" s="42"/>
      <c r="X91" s="42">
        <f t="shared" si="66"/>
        <v>0</v>
      </c>
      <c r="Y91" s="42">
        <f t="shared" si="67"/>
        <v>0</v>
      </c>
      <c r="Z91" s="42"/>
      <c r="AA91" s="42">
        <f t="shared" si="68"/>
        <v>0</v>
      </c>
      <c r="AB91" s="42">
        <f t="shared" si="69"/>
        <v>0</v>
      </c>
      <c r="AC91" s="42"/>
      <c r="AD91" s="42">
        <f t="shared" si="70"/>
        <v>0</v>
      </c>
      <c r="AE91" s="42">
        <f t="shared" si="71"/>
        <v>0</v>
      </c>
      <c r="AF91" s="42"/>
      <c r="AG91" s="42">
        <f t="shared" si="72"/>
        <v>0</v>
      </c>
      <c r="AH91" s="42">
        <f t="shared" si="73"/>
        <v>0</v>
      </c>
      <c r="AI91" s="42"/>
      <c r="AJ91" s="42">
        <f t="shared" si="50"/>
        <v>0</v>
      </c>
      <c r="AK91" s="42">
        <f t="shared" si="51"/>
        <v>0</v>
      </c>
      <c r="AL91" s="42"/>
      <c r="AM91" s="42">
        <f t="shared" si="74"/>
        <v>0</v>
      </c>
      <c r="AN91" s="42">
        <f t="shared" si="53"/>
        <v>0</v>
      </c>
      <c r="AO91" s="42"/>
      <c r="AP91" s="42">
        <f t="shared" si="75"/>
        <v>0</v>
      </c>
      <c r="AQ91" s="42">
        <f t="shared" si="76"/>
        <v>0</v>
      </c>
      <c r="AR91" s="42"/>
      <c r="AS91" s="42">
        <f t="shared" si="77"/>
        <v>0</v>
      </c>
      <c r="AT91" s="42">
        <f t="shared" si="78"/>
        <v>0</v>
      </c>
      <c r="AU91" s="42"/>
      <c r="AV91" s="42">
        <f t="shared" si="87"/>
        <v>0</v>
      </c>
      <c r="AW91" s="42">
        <f t="shared" si="82"/>
        <v>0</v>
      </c>
      <c r="AX91" s="41">
        <f t="shared" si="83"/>
        <v>0</v>
      </c>
      <c r="AY91" s="36">
        <f t="shared" ca="1" si="84"/>
        <v>0</v>
      </c>
      <c r="AZ91" s="13">
        <f t="shared" ca="1" si="85"/>
        <v>0</v>
      </c>
      <c r="BA91" s="67">
        <f t="shared" si="57"/>
        <v>0</v>
      </c>
      <c r="BB91" s="38">
        <f t="shared" ca="1" si="58"/>
        <v>0</v>
      </c>
      <c r="BC91" s="65">
        <f t="shared" ca="1" si="59"/>
        <v>0</v>
      </c>
      <c r="BE91" s="64">
        <f t="shared" si="86"/>
        <v>0</v>
      </c>
      <c r="BF91" s="35" t="str">
        <f t="shared" si="56"/>
        <v>NÃO MEDIDO</v>
      </c>
    </row>
    <row r="92" spans="1:59" ht="30" customHeight="1" x14ac:dyDescent="0.2">
      <c r="A92" s="21" t="s">
        <v>53</v>
      </c>
      <c r="B92" s="21"/>
      <c r="C92" s="52" t="s">
        <v>437</v>
      </c>
      <c r="D92" s="51" t="s">
        <v>436</v>
      </c>
      <c r="E92" s="7" t="s">
        <v>81</v>
      </c>
      <c r="F92" s="49">
        <v>10</v>
      </c>
      <c r="G92" s="50">
        <v>0</v>
      </c>
      <c r="H92" s="50">
        <v>-10</v>
      </c>
      <c r="I92" s="50">
        <f t="shared" si="79"/>
        <v>0</v>
      </c>
      <c r="J92" s="68">
        <v>1.26</v>
      </c>
      <c r="K92" s="50">
        <f t="shared" si="80"/>
        <v>0</v>
      </c>
      <c r="L92" s="47"/>
      <c r="M92" s="46">
        <f t="shared" si="81"/>
        <v>0</v>
      </c>
      <c r="N92" s="42"/>
      <c r="O92" s="42">
        <f t="shared" si="60"/>
        <v>0</v>
      </c>
      <c r="P92" s="42">
        <f t="shared" si="61"/>
        <v>0</v>
      </c>
      <c r="Q92" s="42"/>
      <c r="R92" s="42">
        <f t="shared" si="62"/>
        <v>0</v>
      </c>
      <c r="S92" s="42">
        <f t="shared" si="63"/>
        <v>0</v>
      </c>
      <c r="T92" s="42"/>
      <c r="U92" s="42">
        <f t="shared" si="64"/>
        <v>0</v>
      </c>
      <c r="V92" s="42">
        <f t="shared" si="65"/>
        <v>0</v>
      </c>
      <c r="W92" s="42"/>
      <c r="X92" s="42">
        <f t="shared" si="66"/>
        <v>0</v>
      </c>
      <c r="Y92" s="42">
        <f t="shared" si="67"/>
        <v>0</v>
      </c>
      <c r="Z92" s="42"/>
      <c r="AA92" s="42">
        <f t="shared" si="68"/>
        <v>0</v>
      </c>
      <c r="AB92" s="42">
        <f t="shared" si="69"/>
        <v>0</v>
      </c>
      <c r="AC92" s="42"/>
      <c r="AD92" s="42">
        <f t="shared" si="70"/>
        <v>0</v>
      </c>
      <c r="AE92" s="42">
        <f t="shared" si="71"/>
        <v>0</v>
      </c>
      <c r="AF92" s="42"/>
      <c r="AG92" s="42">
        <f t="shared" si="72"/>
        <v>0</v>
      </c>
      <c r="AH92" s="42">
        <f t="shared" si="73"/>
        <v>0</v>
      </c>
      <c r="AI92" s="42"/>
      <c r="AJ92" s="42">
        <f t="shared" si="50"/>
        <v>0</v>
      </c>
      <c r="AK92" s="42">
        <f t="shared" si="51"/>
        <v>0</v>
      </c>
      <c r="AL92" s="42"/>
      <c r="AM92" s="42">
        <f t="shared" si="74"/>
        <v>0</v>
      </c>
      <c r="AN92" s="42">
        <f t="shared" si="53"/>
        <v>0</v>
      </c>
      <c r="AO92" s="42"/>
      <c r="AP92" s="42">
        <f t="shared" si="75"/>
        <v>0</v>
      </c>
      <c r="AQ92" s="42">
        <f t="shared" si="76"/>
        <v>0</v>
      </c>
      <c r="AR92" s="42"/>
      <c r="AS92" s="42">
        <f t="shared" si="77"/>
        <v>0</v>
      </c>
      <c r="AT92" s="42">
        <f t="shared" si="78"/>
        <v>0</v>
      </c>
      <c r="AU92" s="42"/>
      <c r="AV92" s="42">
        <f t="shared" si="87"/>
        <v>0</v>
      </c>
      <c r="AW92" s="42">
        <f t="shared" si="82"/>
        <v>0</v>
      </c>
      <c r="AX92" s="41">
        <f t="shared" si="83"/>
        <v>0</v>
      </c>
      <c r="AY92" s="36">
        <f t="shared" ca="1" si="84"/>
        <v>0</v>
      </c>
      <c r="AZ92" s="13">
        <f t="shared" ca="1" si="85"/>
        <v>0</v>
      </c>
      <c r="BA92" s="67">
        <f t="shared" si="57"/>
        <v>0</v>
      </c>
      <c r="BB92" s="38">
        <f t="shared" ca="1" si="58"/>
        <v>0</v>
      </c>
      <c r="BC92" s="65">
        <f t="shared" ca="1" si="59"/>
        <v>0</v>
      </c>
      <c r="BE92" s="64">
        <f t="shared" si="86"/>
        <v>0</v>
      </c>
      <c r="BF92" s="35" t="str">
        <f t="shared" si="56"/>
        <v>NÃO MEDIDO</v>
      </c>
    </row>
    <row r="93" spans="1:59" ht="30" customHeight="1" x14ac:dyDescent="0.2">
      <c r="A93" s="21" t="s">
        <v>53</v>
      </c>
      <c r="B93" s="21"/>
      <c r="C93" s="52" t="s">
        <v>435</v>
      </c>
      <c r="D93" s="51" t="s">
        <v>434</v>
      </c>
      <c r="E93" s="7" t="s">
        <v>70</v>
      </c>
      <c r="F93" s="49">
        <v>4</v>
      </c>
      <c r="G93" s="50">
        <v>0</v>
      </c>
      <c r="H93" s="50">
        <v>-4</v>
      </c>
      <c r="I93" s="50">
        <f t="shared" si="79"/>
        <v>0</v>
      </c>
      <c r="J93" s="68">
        <v>7.62</v>
      </c>
      <c r="K93" s="50">
        <f t="shared" si="80"/>
        <v>0</v>
      </c>
      <c r="L93" s="47"/>
      <c r="M93" s="46">
        <f t="shared" si="81"/>
        <v>0</v>
      </c>
      <c r="N93" s="42"/>
      <c r="O93" s="42">
        <f t="shared" si="60"/>
        <v>0</v>
      </c>
      <c r="P93" s="42">
        <f t="shared" si="61"/>
        <v>0</v>
      </c>
      <c r="Q93" s="42"/>
      <c r="R93" s="42">
        <f t="shared" si="62"/>
        <v>0</v>
      </c>
      <c r="S93" s="42">
        <f t="shared" si="63"/>
        <v>0</v>
      </c>
      <c r="T93" s="42"/>
      <c r="U93" s="42">
        <f t="shared" si="64"/>
        <v>0</v>
      </c>
      <c r="V93" s="42">
        <f t="shared" si="65"/>
        <v>0</v>
      </c>
      <c r="W93" s="42"/>
      <c r="X93" s="42">
        <f t="shared" si="66"/>
        <v>0</v>
      </c>
      <c r="Y93" s="42">
        <f t="shared" si="67"/>
        <v>0</v>
      </c>
      <c r="Z93" s="42"/>
      <c r="AA93" s="42">
        <f t="shared" si="68"/>
        <v>0</v>
      </c>
      <c r="AB93" s="42">
        <f t="shared" si="69"/>
        <v>0</v>
      </c>
      <c r="AC93" s="42"/>
      <c r="AD93" s="42">
        <f t="shared" si="70"/>
        <v>0</v>
      </c>
      <c r="AE93" s="42">
        <f t="shared" si="71"/>
        <v>0</v>
      </c>
      <c r="AF93" s="42"/>
      <c r="AG93" s="42">
        <f t="shared" si="72"/>
        <v>0</v>
      </c>
      <c r="AH93" s="42">
        <f t="shared" si="73"/>
        <v>0</v>
      </c>
      <c r="AI93" s="42"/>
      <c r="AJ93" s="42">
        <f t="shared" si="50"/>
        <v>0</v>
      </c>
      <c r="AK93" s="42">
        <f t="shared" si="51"/>
        <v>0</v>
      </c>
      <c r="AL93" s="42"/>
      <c r="AM93" s="42">
        <f t="shared" si="74"/>
        <v>0</v>
      </c>
      <c r="AN93" s="42">
        <f t="shared" si="53"/>
        <v>0</v>
      </c>
      <c r="AO93" s="42"/>
      <c r="AP93" s="42">
        <f t="shared" si="75"/>
        <v>0</v>
      </c>
      <c r="AQ93" s="42">
        <f t="shared" si="76"/>
        <v>0</v>
      </c>
      <c r="AR93" s="42"/>
      <c r="AS93" s="42">
        <f t="shared" si="77"/>
        <v>0</v>
      </c>
      <c r="AT93" s="42">
        <f t="shared" si="78"/>
        <v>0</v>
      </c>
      <c r="AU93" s="42"/>
      <c r="AV93" s="42">
        <f t="shared" si="87"/>
        <v>0</v>
      </c>
      <c r="AW93" s="42">
        <f t="shared" si="82"/>
        <v>0</v>
      </c>
      <c r="AX93" s="41">
        <f t="shared" si="83"/>
        <v>0</v>
      </c>
      <c r="AY93" s="36">
        <f t="shared" ca="1" si="84"/>
        <v>0</v>
      </c>
      <c r="AZ93" s="13">
        <f t="shared" ca="1" si="85"/>
        <v>0</v>
      </c>
      <c r="BA93" s="67">
        <f t="shared" si="57"/>
        <v>0</v>
      </c>
      <c r="BB93" s="38">
        <f t="shared" ca="1" si="58"/>
        <v>0</v>
      </c>
      <c r="BC93" s="65">
        <f t="shared" ca="1" si="59"/>
        <v>0</v>
      </c>
      <c r="BE93" s="64">
        <f t="shared" si="86"/>
        <v>0</v>
      </c>
      <c r="BF93" s="35" t="str">
        <f t="shared" si="56"/>
        <v>NÃO MEDIDO</v>
      </c>
    </row>
    <row r="94" spans="1:59" ht="30" customHeight="1" x14ac:dyDescent="0.2">
      <c r="A94" s="21" t="s">
        <v>53</v>
      </c>
      <c r="B94" s="21"/>
      <c r="C94" s="52" t="s">
        <v>433</v>
      </c>
      <c r="D94" s="51" t="s">
        <v>432</v>
      </c>
      <c r="E94" s="7" t="s">
        <v>70</v>
      </c>
      <c r="F94" s="49">
        <v>200</v>
      </c>
      <c r="G94" s="50">
        <v>0</v>
      </c>
      <c r="H94" s="50">
        <v>-200</v>
      </c>
      <c r="I94" s="50">
        <f t="shared" si="79"/>
        <v>0</v>
      </c>
      <c r="J94" s="68">
        <v>72.28</v>
      </c>
      <c r="K94" s="50">
        <f t="shared" si="80"/>
        <v>0</v>
      </c>
      <c r="L94" s="47"/>
      <c r="M94" s="46">
        <f t="shared" si="81"/>
        <v>0</v>
      </c>
      <c r="N94" s="42"/>
      <c r="O94" s="42">
        <f t="shared" si="60"/>
        <v>0</v>
      </c>
      <c r="P94" s="42">
        <f t="shared" si="61"/>
        <v>0</v>
      </c>
      <c r="Q94" s="42"/>
      <c r="R94" s="42">
        <f t="shared" si="62"/>
        <v>0</v>
      </c>
      <c r="S94" s="42">
        <f t="shared" si="63"/>
        <v>0</v>
      </c>
      <c r="T94" s="42"/>
      <c r="U94" s="42">
        <f t="shared" si="64"/>
        <v>0</v>
      </c>
      <c r="V94" s="42">
        <f t="shared" si="65"/>
        <v>0</v>
      </c>
      <c r="W94" s="42"/>
      <c r="X94" s="42">
        <f t="shared" si="66"/>
        <v>0</v>
      </c>
      <c r="Y94" s="42">
        <f t="shared" si="67"/>
        <v>0</v>
      </c>
      <c r="Z94" s="42"/>
      <c r="AA94" s="42">
        <f t="shared" si="68"/>
        <v>0</v>
      </c>
      <c r="AB94" s="42">
        <f t="shared" si="69"/>
        <v>0</v>
      </c>
      <c r="AC94" s="42"/>
      <c r="AD94" s="42">
        <f t="shared" si="70"/>
        <v>0</v>
      </c>
      <c r="AE94" s="42">
        <f t="shared" si="71"/>
        <v>0</v>
      </c>
      <c r="AF94" s="42"/>
      <c r="AG94" s="42">
        <f t="shared" si="72"/>
        <v>0</v>
      </c>
      <c r="AH94" s="42">
        <f t="shared" si="73"/>
        <v>0</v>
      </c>
      <c r="AI94" s="42"/>
      <c r="AJ94" s="42">
        <f t="shared" si="50"/>
        <v>0</v>
      </c>
      <c r="AK94" s="42">
        <f t="shared" si="51"/>
        <v>0</v>
      </c>
      <c r="AL94" s="42"/>
      <c r="AM94" s="42">
        <f t="shared" si="74"/>
        <v>0</v>
      </c>
      <c r="AN94" s="42">
        <f t="shared" si="53"/>
        <v>0</v>
      </c>
      <c r="AO94" s="42"/>
      <c r="AP94" s="42">
        <f t="shared" si="75"/>
        <v>0</v>
      </c>
      <c r="AQ94" s="42">
        <f t="shared" si="76"/>
        <v>0</v>
      </c>
      <c r="AR94" s="42"/>
      <c r="AS94" s="42">
        <f t="shared" si="77"/>
        <v>0</v>
      </c>
      <c r="AT94" s="42">
        <f t="shared" si="78"/>
        <v>0</v>
      </c>
      <c r="AU94" s="42"/>
      <c r="AV94" s="42">
        <f t="shared" si="87"/>
        <v>0</v>
      </c>
      <c r="AW94" s="42">
        <f t="shared" si="82"/>
        <v>0</v>
      </c>
      <c r="AX94" s="41">
        <f t="shared" si="83"/>
        <v>0</v>
      </c>
      <c r="AY94" s="36">
        <f t="shared" ca="1" si="84"/>
        <v>0</v>
      </c>
      <c r="AZ94" s="13">
        <f t="shared" ca="1" si="85"/>
        <v>0</v>
      </c>
      <c r="BA94" s="67">
        <f t="shared" si="57"/>
        <v>0</v>
      </c>
      <c r="BB94" s="38">
        <f t="shared" ca="1" si="58"/>
        <v>0</v>
      </c>
      <c r="BC94" s="65">
        <f t="shared" ca="1" si="59"/>
        <v>0</v>
      </c>
      <c r="BE94" s="64">
        <f t="shared" si="86"/>
        <v>0</v>
      </c>
      <c r="BF94" s="35" t="str">
        <f t="shared" si="56"/>
        <v>NÃO MEDIDO</v>
      </c>
    </row>
    <row r="95" spans="1:59" ht="60" customHeight="1" x14ac:dyDescent="0.2">
      <c r="A95" s="21" t="s">
        <v>53</v>
      </c>
      <c r="B95" s="21"/>
      <c r="C95" s="52" t="s">
        <v>431</v>
      </c>
      <c r="D95" s="51" t="s">
        <v>430</v>
      </c>
      <c r="E95" s="7" t="s">
        <v>70</v>
      </c>
      <c r="F95" s="49">
        <v>500</v>
      </c>
      <c r="G95" s="50">
        <v>0</v>
      </c>
      <c r="H95" s="50">
        <v>-500</v>
      </c>
      <c r="I95" s="50">
        <f t="shared" si="79"/>
        <v>0</v>
      </c>
      <c r="J95" s="68">
        <v>6.01</v>
      </c>
      <c r="K95" s="50">
        <f t="shared" si="80"/>
        <v>0</v>
      </c>
      <c r="L95" s="47"/>
      <c r="M95" s="46">
        <f t="shared" si="81"/>
        <v>0</v>
      </c>
      <c r="N95" s="42"/>
      <c r="O95" s="42">
        <f t="shared" si="60"/>
        <v>0</v>
      </c>
      <c r="P95" s="42">
        <f t="shared" si="61"/>
        <v>0</v>
      </c>
      <c r="Q95" s="42"/>
      <c r="R95" s="42">
        <f t="shared" si="62"/>
        <v>0</v>
      </c>
      <c r="S95" s="42">
        <f t="shared" si="63"/>
        <v>0</v>
      </c>
      <c r="T95" s="42"/>
      <c r="U95" s="42">
        <f t="shared" si="64"/>
        <v>0</v>
      </c>
      <c r="V95" s="42">
        <f t="shared" si="65"/>
        <v>0</v>
      </c>
      <c r="W95" s="42"/>
      <c r="X95" s="42">
        <f t="shared" si="66"/>
        <v>0</v>
      </c>
      <c r="Y95" s="42">
        <f t="shared" si="67"/>
        <v>0</v>
      </c>
      <c r="Z95" s="42"/>
      <c r="AA95" s="42">
        <f t="shared" si="68"/>
        <v>0</v>
      </c>
      <c r="AB95" s="42">
        <f t="shared" si="69"/>
        <v>0</v>
      </c>
      <c r="AC95" s="42"/>
      <c r="AD95" s="42">
        <f t="shared" si="70"/>
        <v>0</v>
      </c>
      <c r="AE95" s="42">
        <f t="shared" si="71"/>
        <v>0</v>
      </c>
      <c r="AF95" s="42"/>
      <c r="AG95" s="42">
        <f t="shared" si="72"/>
        <v>0</v>
      </c>
      <c r="AH95" s="42">
        <f t="shared" si="73"/>
        <v>0</v>
      </c>
      <c r="AI95" s="42"/>
      <c r="AJ95" s="42">
        <f t="shared" si="50"/>
        <v>0</v>
      </c>
      <c r="AK95" s="42">
        <f t="shared" si="51"/>
        <v>0</v>
      </c>
      <c r="AL95" s="42"/>
      <c r="AM95" s="42">
        <f t="shared" si="74"/>
        <v>0</v>
      </c>
      <c r="AN95" s="42">
        <f t="shared" si="53"/>
        <v>0</v>
      </c>
      <c r="AO95" s="42"/>
      <c r="AP95" s="42">
        <f t="shared" si="75"/>
        <v>0</v>
      </c>
      <c r="AQ95" s="42">
        <f t="shared" si="76"/>
        <v>0</v>
      </c>
      <c r="AR95" s="42"/>
      <c r="AS95" s="42">
        <f t="shared" si="77"/>
        <v>0</v>
      </c>
      <c r="AT95" s="42">
        <f t="shared" si="78"/>
        <v>0</v>
      </c>
      <c r="AU95" s="42"/>
      <c r="AV95" s="42">
        <f t="shared" si="87"/>
        <v>0</v>
      </c>
      <c r="AW95" s="42">
        <f t="shared" si="82"/>
        <v>0</v>
      </c>
      <c r="AX95" s="41">
        <f t="shared" si="83"/>
        <v>0</v>
      </c>
      <c r="AY95" s="36">
        <f t="shared" ca="1" si="84"/>
        <v>0</v>
      </c>
      <c r="AZ95" s="13">
        <f t="shared" ca="1" si="85"/>
        <v>0</v>
      </c>
      <c r="BA95" s="67">
        <f t="shared" si="57"/>
        <v>0</v>
      </c>
      <c r="BB95" s="38">
        <f t="shared" ca="1" si="58"/>
        <v>0</v>
      </c>
      <c r="BC95" s="65">
        <f t="shared" ca="1" si="59"/>
        <v>0</v>
      </c>
      <c r="BE95" s="64">
        <f t="shared" si="86"/>
        <v>0</v>
      </c>
      <c r="BF95" s="35" t="str">
        <f t="shared" si="56"/>
        <v>NÃO MEDIDO</v>
      </c>
    </row>
    <row r="96" spans="1:59" ht="60" customHeight="1" x14ac:dyDescent="0.2">
      <c r="A96" s="21" t="s">
        <v>53</v>
      </c>
      <c r="B96" s="21"/>
      <c r="C96" s="52" t="s">
        <v>429</v>
      </c>
      <c r="D96" s="51" t="s">
        <v>428</v>
      </c>
      <c r="E96" s="7" t="s">
        <v>70</v>
      </c>
      <c r="F96" s="49">
        <v>250</v>
      </c>
      <c r="G96" s="50">
        <v>0</v>
      </c>
      <c r="H96" s="50">
        <v>-250</v>
      </c>
      <c r="I96" s="50">
        <f t="shared" si="79"/>
        <v>0</v>
      </c>
      <c r="J96" s="68">
        <v>8.3699999999999992</v>
      </c>
      <c r="K96" s="50">
        <f t="shared" si="80"/>
        <v>0</v>
      </c>
      <c r="L96" s="47"/>
      <c r="M96" s="46">
        <f t="shared" si="81"/>
        <v>0</v>
      </c>
      <c r="N96" s="42"/>
      <c r="O96" s="42">
        <f t="shared" si="60"/>
        <v>0</v>
      </c>
      <c r="P96" s="42">
        <f t="shared" si="61"/>
        <v>0</v>
      </c>
      <c r="Q96" s="42"/>
      <c r="R96" s="42">
        <f t="shared" si="62"/>
        <v>0</v>
      </c>
      <c r="S96" s="42">
        <f t="shared" si="63"/>
        <v>0</v>
      </c>
      <c r="T96" s="42"/>
      <c r="U96" s="42">
        <f t="shared" si="64"/>
        <v>0</v>
      </c>
      <c r="V96" s="42">
        <f t="shared" si="65"/>
        <v>0</v>
      </c>
      <c r="W96" s="42"/>
      <c r="X96" s="42">
        <f t="shared" si="66"/>
        <v>0</v>
      </c>
      <c r="Y96" s="42">
        <f t="shared" si="67"/>
        <v>0</v>
      </c>
      <c r="Z96" s="42"/>
      <c r="AA96" s="42">
        <f t="shared" si="68"/>
        <v>0</v>
      </c>
      <c r="AB96" s="42">
        <f t="shared" si="69"/>
        <v>0</v>
      </c>
      <c r="AC96" s="42"/>
      <c r="AD96" s="42">
        <f t="shared" si="70"/>
        <v>0</v>
      </c>
      <c r="AE96" s="42">
        <f t="shared" si="71"/>
        <v>0</v>
      </c>
      <c r="AF96" s="42"/>
      <c r="AG96" s="42">
        <f t="shared" si="72"/>
        <v>0</v>
      </c>
      <c r="AH96" s="42">
        <f t="shared" si="73"/>
        <v>0</v>
      </c>
      <c r="AI96" s="42"/>
      <c r="AJ96" s="42">
        <f t="shared" si="50"/>
        <v>0</v>
      </c>
      <c r="AK96" s="42">
        <f t="shared" si="51"/>
        <v>0</v>
      </c>
      <c r="AL96" s="42"/>
      <c r="AM96" s="42">
        <f t="shared" si="74"/>
        <v>0</v>
      </c>
      <c r="AN96" s="42">
        <f t="shared" si="53"/>
        <v>0</v>
      </c>
      <c r="AO96" s="42"/>
      <c r="AP96" s="42">
        <f t="shared" si="75"/>
        <v>0</v>
      </c>
      <c r="AQ96" s="42">
        <f t="shared" si="76"/>
        <v>0</v>
      </c>
      <c r="AR96" s="42"/>
      <c r="AS96" s="42">
        <f t="shared" si="77"/>
        <v>0</v>
      </c>
      <c r="AT96" s="42">
        <f t="shared" si="78"/>
        <v>0</v>
      </c>
      <c r="AU96" s="42"/>
      <c r="AV96" s="42">
        <f t="shared" si="87"/>
        <v>0</v>
      </c>
      <c r="AW96" s="42">
        <f t="shared" si="82"/>
        <v>0</v>
      </c>
      <c r="AX96" s="41">
        <f t="shared" si="83"/>
        <v>0</v>
      </c>
      <c r="AY96" s="36">
        <f t="shared" ca="1" si="84"/>
        <v>0</v>
      </c>
      <c r="AZ96" s="13">
        <f t="shared" ca="1" si="85"/>
        <v>0</v>
      </c>
      <c r="BA96" s="67">
        <f t="shared" si="57"/>
        <v>0</v>
      </c>
      <c r="BB96" s="38">
        <f t="shared" ca="1" si="58"/>
        <v>0</v>
      </c>
      <c r="BC96" s="65">
        <f t="shared" ca="1" si="59"/>
        <v>0</v>
      </c>
      <c r="BE96" s="64">
        <f t="shared" si="86"/>
        <v>0</v>
      </c>
      <c r="BF96" s="35" t="str">
        <f t="shared" si="56"/>
        <v>NÃO MEDIDO</v>
      </c>
    </row>
    <row r="97" spans="1:58" ht="60" customHeight="1" x14ac:dyDescent="0.2">
      <c r="A97" s="21" t="s">
        <v>53</v>
      </c>
      <c r="B97" s="21"/>
      <c r="C97" s="52" t="s">
        <v>427</v>
      </c>
      <c r="D97" s="51" t="s">
        <v>426</v>
      </c>
      <c r="E97" s="7" t="s">
        <v>70</v>
      </c>
      <c r="F97" s="49">
        <v>80</v>
      </c>
      <c r="G97" s="50">
        <v>0</v>
      </c>
      <c r="H97" s="50">
        <v>-80</v>
      </c>
      <c r="I97" s="50">
        <f t="shared" si="79"/>
        <v>0</v>
      </c>
      <c r="J97" s="68">
        <v>12.16</v>
      </c>
      <c r="K97" s="50">
        <f t="shared" si="80"/>
        <v>0</v>
      </c>
      <c r="L97" s="47"/>
      <c r="M97" s="46">
        <f t="shared" si="81"/>
        <v>0</v>
      </c>
      <c r="N97" s="42"/>
      <c r="O97" s="42">
        <f t="shared" si="60"/>
        <v>0</v>
      </c>
      <c r="P97" s="42">
        <f t="shared" si="61"/>
        <v>0</v>
      </c>
      <c r="Q97" s="42"/>
      <c r="R97" s="42">
        <f t="shared" si="62"/>
        <v>0</v>
      </c>
      <c r="S97" s="42">
        <f t="shared" si="63"/>
        <v>0</v>
      </c>
      <c r="T97" s="42"/>
      <c r="U97" s="42">
        <f t="shared" si="64"/>
        <v>0</v>
      </c>
      <c r="V97" s="42">
        <f t="shared" si="65"/>
        <v>0</v>
      </c>
      <c r="W97" s="42"/>
      <c r="X97" s="42">
        <f t="shared" si="66"/>
        <v>0</v>
      </c>
      <c r="Y97" s="42">
        <f t="shared" si="67"/>
        <v>0</v>
      </c>
      <c r="Z97" s="42"/>
      <c r="AA97" s="42">
        <f t="shared" si="68"/>
        <v>0</v>
      </c>
      <c r="AB97" s="42">
        <f t="shared" si="69"/>
        <v>0</v>
      </c>
      <c r="AC97" s="42"/>
      <c r="AD97" s="42">
        <f t="shared" si="70"/>
        <v>0</v>
      </c>
      <c r="AE97" s="42">
        <f t="shared" si="71"/>
        <v>0</v>
      </c>
      <c r="AF97" s="42"/>
      <c r="AG97" s="42">
        <f t="shared" si="72"/>
        <v>0</v>
      </c>
      <c r="AH97" s="42">
        <f t="shared" si="73"/>
        <v>0</v>
      </c>
      <c r="AI97" s="42"/>
      <c r="AJ97" s="42">
        <f t="shared" si="50"/>
        <v>0</v>
      </c>
      <c r="AK97" s="42">
        <f t="shared" si="51"/>
        <v>0</v>
      </c>
      <c r="AL97" s="42"/>
      <c r="AM97" s="42">
        <f t="shared" si="74"/>
        <v>0</v>
      </c>
      <c r="AN97" s="42">
        <f t="shared" si="53"/>
        <v>0</v>
      </c>
      <c r="AO97" s="42"/>
      <c r="AP97" s="42">
        <f t="shared" si="75"/>
        <v>0</v>
      </c>
      <c r="AQ97" s="42">
        <f t="shared" si="76"/>
        <v>0</v>
      </c>
      <c r="AR97" s="42"/>
      <c r="AS97" s="42">
        <f t="shared" si="77"/>
        <v>0</v>
      </c>
      <c r="AT97" s="42">
        <f t="shared" si="78"/>
        <v>0</v>
      </c>
      <c r="AU97" s="42"/>
      <c r="AV97" s="42">
        <f t="shared" si="87"/>
        <v>0</v>
      </c>
      <c r="AW97" s="42">
        <f t="shared" si="82"/>
        <v>0</v>
      </c>
      <c r="AX97" s="41">
        <f t="shared" si="83"/>
        <v>0</v>
      </c>
      <c r="AY97" s="36">
        <f t="shared" ca="1" si="84"/>
        <v>0</v>
      </c>
      <c r="AZ97" s="13">
        <f t="shared" ca="1" si="85"/>
        <v>0</v>
      </c>
      <c r="BA97" s="67">
        <f t="shared" si="57"/>
        <v>0</v>
      </c>
      <c r="BB97" s="38">
        <f t="shared" ca="1" si="58"/>
        <v>0</v>
      </c>
      <c r="BC97" s="65">
        <f t="shared" ca="1" si="59"/>
        <v>0</v>
      </c>
      <c r="BE97" s="64">
        <f t="shared" si="86"/>
        <v>0</v>
      </c>
      <c r="BF97" s="35" t="str">
        <f t="shared" si="56"/>
        <v>NÃO MEDIDO</v>
      </c>
    </row>
    <row r="98" spans="1:58" ht="30" customHeight="1" x14ac:dyDescent="0.2">
      <c r="A98" s="21" t="s">
        <v>53</v>
      </c>
      <c r="B98" s="21"/>
      <c r="C98" s="52" t="s">
        <v>425</v>
      </c>
      <c r="D98" s="51" t="s">
        <v>424</v>
      </c>
      <c r="E98" s="7" t="s">
        <v>81</v>
      </c>
      <c r="F98" s="49">
        <v>2</v>
      </c>
      <c r="G98" s="50">
        <v>0</v>
      </c>
      <c r="H98" s="50">
        <v>-2</v>
      </c>
      <c r="I98" s="50">
        <f t="shared" si="79"/>
        <v>0</v>
      </c>
      <c r="J98" s="68">
        <v>4.8899999999999997</v>
      </c>
      <c r="K98" s="50">
        <f t="shared" si="80"/>
        <v>0</v>
      </c>
      <c r="L98" s="47"/>
      <c r="M98" s="46">
        <f t="shared" si="81"/>
        <v>0</v>
      </c>
      <c r="N98" s="42"/>
      <c r="O98" s="42">
        <f t="shared" si="60"/>
        <v>0</v>
      </c>
      <c r="P98" s="42">
        <f t="shared" si="61"/>
        <v>0</v>
      </c>
      <c r="Q98" s="42"/>
      <c r="R98" s="42">
        <f t="shared" si="62"/>
        <v>0</v>
      </c>
      <c r="S98" s="42">
        <f t="shared" si="63"/>
        <v>0</v>
      </c>
      <c r="T98" s="42"/>
      <c r="U98" s="42">
        <f t="shared" si="64"/>
        <v>0</v>
      </c>
      <c r="V98" s="42">
        <f t="shared" si="65"/>
        <v>0</v>
      </c>
      <c r="W98" s="42"/>
      <c r="X98" s="42">
        <f t="shared" si="66"/>
        <v>0</v>
      </c>
      <c r="Y98" s="42">
        <f t="shared" si="67"/>
        <v>0</v>
      </c>
      <c r="Z98" s="42"/>
      <c r="AA98" s="42">
        <f t="shared" si="68"/>
        <v>0</v>
      </c>
      <c r="AB98" s="42">
        <f t="shared" si="69"/>
        <v>0</v>
      </c>
      <c r="AC98" s="42"/>
      <c r="AD98" s="42">
        <f t="shared" si="70"/>
        <v>0</v>
      </c>
      <c r="AE98" s="42">
        <f t="shared" si="71"/>
        <v>0</v>
      </c>
      <c r="AF98" s="42"/>
      <c r="AG98" s="42">
        <f t="shared" si="72"/>
        <v>0</v>
      </c>
      <c r="AH98" s="42">
        <f t="shared" si="73"/>
        <v>0</v>
      </c>
      <c r="AI98" s="42"/>
      <c r="AJ98" s="42">
        <f t="shared" si="50"/>
        <v>0</v>
      </c>
      <c r="AK98" s="42">
        <f t="shared" si="51"/>
        <v>0</v>
      </c>
      <c r="AL98" s="42"/>
      <c r="AM98" s="42">
        <f t="shared" si="74"/>
        <v>0</v>
      </c>
      <c r="AN98" s="42">
        <f t="shared" si="53"/>
        <v>0</v>
      </c>
      <c r="AO98" s="42"/>
      <c r="AP98" s="42">
        <f t="shared" si="75"/>
        <v>0</v>
      </c>
      <c r="AQ98" s="42">
        <f t="shared" si="76"/>
        <v>0</v>
      </c>
      <c r="AR98" s="42"/>
      <c r="AS98" s="42">
        <f t="shared" si="77"/>
        <v>0</v>
      </c>
      <c r="AT98" s="42">
        <f t="shared" si="78"/>
        <v>0</v>
      </c>
      <c r="AU98" s="42"/>
      <c r="AV98" s="42">
        <f t="shared" si="87"/>
        <v>0</v>
      </c>
      <c r="AW98" s="42">
        <f t="shared" si="82"/>
        <v>0</v>
      </c>
      <c r="AX98" s="41">
        <f t="shared" si="83"/>
        <v>0</v>
      </c>
      <c r="AY98" s="36">
        <f t="shared" ca="1" si="84"/>
        <v>0</v>
      </c>
      <c r="AZ98" s="13">
        <f t="shared" ca="1" si="85"/>
        <v>0</v>
      </c>
      <c r="BA98" s="67">
        <f t="shared" si="57"/>
        <v>0</v>
      </c>
      <c r="BB98" s="38">
        <f t="shared" ca="1" si="58"/>
        <v>0</v>
      </c>
      <c r="BC98" s="65">
        <f t="shared" ca="1" si="59"/>
        <v>0</v>
      </c>
      <c r="BE98" s="64">
        <f t="shared" si="86"/>
        <v>0</v>
      </c>
      <c r="BF98" s="35" t="str">
        <f t="shared" si="56"/>
        <v>NÃO MEDIDO</v>
      </c>
    </row>
    <row r="99" spans="1:58" ht="30" customHeight="1" x14ac:dyDescent="0.2">
      <c r="A99" s="21" t="s">
        <v>53</v>
      </c>
      <c r="B99" s="21"/>
      <c r="C99" s="52" t="s">
        <v>423</v>
      </c>
      <c r="D99" s="51" t="s">
        <v>422</v>
      </c>
      <c r="E99" s="7" t="s">
        <v>81</v>
      </c>
      <c r="F99" s="49">
        <v>1</v>
      </c>
      <c r="G99" s="50">
        <v>0</v>
      </c>
      <c r="H99" s="50">
        <v>-1</v>
      </c>
      <c r="I99" s="50">
        <f t="shared" si="79"/>
        <v>0</v>
      </c>
      <c r="J99" s="68">
        <v>3.87</v>
      </c>
      <c r="K99" s="50">
        <f t="shared" si="80"/>
        <v>0</v>
      </c>
      <c r="L99" s="47"/>
      <c r="M99" s="46">
        <f t="shared" si="81"/>
        <v>0</v>
      </c>
      <c r="N99" s="42"/>
      <c r="O99" s="42">
        <f t="shared" si="60"/>
        <v>0</v>
      </c>
      <c r="P99" s="42">
        <f t="shared" si="61"/>
        <v>0</v>
      </c>
      <c r="Q99" s="42"/>
      <c r="R99" s="42">
        <f t="shared" si="62"/>
        <v>0</v>
      </c>
      <c r="S99" s="42">
        <f t="shared" si="63"/>
        <v>0</v>
      </c>
      <c r="T99" s="42"/>
      <c r="U99" s="42">
        <f t="shared" si="64"/>
        <v>0</v>
      </c>
      <c r="V99" s="42">
        <f t="shared" si="65"/>
        <v>0</v>
      </c>
      <c r="W99" s="42"/>
      <c r="X99" s="42">
        <f t="shared" si="66"/>
        <v>0</v>
      </c>
      <c r="Y99" s="42">
        <f t="shared" si="67"/>
        <v>0</v>
      </c>
      <c r="Z99" s="42"/>
      <c r="AA99" s="42">
        <f t="shared" si="68"/>
        <v>0</v>
      </c>
      <c r="AB99" s="42">
        <f t="shared" si="69"/>
        <v>0</v>
      </c>
      <c r="AC99" s="42"/>
      <c r="AD99" s="42">
        <f t="shared" si="70"/>
        <v>0</v>
      </c>
      <c r="AE99" s="42">
        <f t="shared" si="71"/>
        <v>0</v>
      </c>
      <c r="AF99" s="42"/>
      <c r="AG99" s="42">
        <f t="shared" si="72"/>
        <v>0</v>
      </c>
      <c r="AH99" s="42">
        <f t="shared" si="73"/>
        <v>0</v>
      </c>
      <c r="AI99" s="42"/>
      <c r="AJ99" s="42">
        <f t="shared" si="50"/>
        <v>0</v>
      </c>
      <c r="AK99" s="42">
        <f t="shared" si="51"/>
        <v>0</v>
      </c>
      <c r="AL99" s="42"/>
      <c r="AM99" s="42">
        <f t="shared" si="74"/>
        <v>0</v>
      </c>
      <c r="AN99" s="42">
        <f t="shared" si="53"/>
        <v>0</v>
      </c>
      <c r="AO99" s="42"/>
      <c r="AP99" s="42">
        <f t="shared" si="75"/>
        <v>0</v>
      </c>
      <c r="AQ99" s="42">
        <f t="shared" si="76"/>
        <v>0</v>
      </c>
      <c r="AR99" s="42"/>
      <c r="AS99" s="42">
        <f t="shared" si="77"/>
        <v>0</v>
      </c>
      <c r="AT99" s="42">
        <f t="shared" si="78"/>
        <v>0</v>
      </c>
      <c r="AU99" s="42"/>
      <c r="AV99" s="42">
        <f t="shared" si="87"/>
        <v>0</v>
      </c>
      <c r="AW99" s="42">
        <f t="shared" si="82"/>
        <v>0</v>
      </c>
      <c r="AX99" s="41">
        <f t="shared" si="83"/>
        <v>0</v>
      </c>
      <c r="AY99" s="36">
        <f t="shared" ca="1" si="84"/>
        <v>0</v>
      </c>
      <c r="AZ99" s="13">
        <f t="shared" ca="1" si="85"/>
        <v>0</v>
      </c>
      <c r="BA99" s="67">
        <f t="shared" si="57"/>
        <v>0</v>
      </c>
      <c r="BB99" s="38">
        <f t="shared" ca="1" si="58"/>
        <v>0</v>
      </c>
      <c r="BC99" s="65">
        <f t="shared" ca="1" si="59"/>
        <v>0</v>
      </c>
      <c r="BE99" s="64">
        <f t="shared" si="86"/>
        <v>0</v>
      </c>
      <c r="BF99" s="35" t="str">
        <f t="shared" si="56"/>
        <v>NÃO MEDIDO</v>
      </c>
    </row>
    <row r="100" spans="1:58" ht="30" customHeight="1" x14ac:dyDescent="0.2">
      <c r="A100" s="21" t="s">
        <v>53</v>
      </c>
      <c r="B100" s="21"/>
      <c r="C100" s="52" t="s">
        <v>421</v>
      </c>
      <c r="D100" s="51" t="s">
        <v>420</v>
      </c>
      <c r="E100" s="7" t="s">
        <v>81</v>
      </c>
      <c r="F100" s="49">
        <v>1</v>
      </c>
      <c r="G100" s="50">
        <v>0</v>
      </c>
      <c r="H100" s="50">
        <v>-1</v>
      </c>
      <c r="I100" s="50">
        <f t="shared" si="79"/>
        <v>0</v>
      </c>
      <c r="J100" s="68">
        <v>4.21</v>
      </c>
      <c r="K100" s="50">
        <f t="shared" si="80"/>
        <v>0</v>
      </c>
      <c r="L100" s="47"/>
      <c r="M100" s="46">
        <f t="shared" si="81"/>
        <v>0</v>
      </c>
      <c r="N100" s="42"/>
      <c r="O100" s="42">
        <f t="shared" si="60"/>
        <v>0</v>
      </c>
      <c r="P100" s="42">
        <f t="shared" si="61"/>
        <v>0</v>
      </c>
      <c r="Q100" s="42"/>
      <c r="R100" s="42">
        <f t="shared" si="62"/>
        <v>0</v>
      </c>
      <c r="S100" s="42">
        <f t="shared" si="63"/>
        <v>0</v>
      </c>
      <c r="T100" s="42"/>
      <c r="U100" s="42">
        <f t="shared" si="64"/>
        <v>0</v>
      </c>
      <c r="V100" s="42">
        <f t="shared" si="65"/>
        <v>0</v>
      </c>
      <c r="W100" s="42"/>
      <c r="X100" s="42">
        <f t="shared" si="66"/>
        <v>0</v>
      </c>
      <c r="Y100" s="42">
        <f t="shared" si="67"/>
        <v>0</v>
      </c>
      <c r="Z100" s="42"/>
      <c r="AA100" s="42">
        <f t="shared" si="68"/>
        <v>0</v>
      </c>
      <c r="AB100" s="42">
        <f t="shared" si="69"/>
        <v>0</v>
      </c>
      <c r="AC100" s="42"/>
      <c r="AD100" s="42">
        <f t="shared" si="70"/>
        <v>0</v>
      </c>
      <c r="AE100" s="42">
        <f t="shared" si="71"/>
        <v>0</v>
      </c>
      <c r="AF100" s="42"/>
      <c r="AG100" s="42">
        <f t="shared" si="72"/>
        <v>0</v>
      </c>
      <c r="AH100" s="42">
        <f t="shared" si="73"/>
        <v>0</v>
      </c>
      <c r="AI100" s="42"/>
      <c r="AJ100" s="42">
        <f t="shared" si="50"/>
        <v>0</v>
      </c>
      <c r="AK100" s="42">
        <f t="shared" si="51"/>
        <v>0</v>
      </c>
      <c r="AL100" s="42"/>
      <c r="AM100" s="42">
        <f t="shared" si="74"/>
        <v>0</v>
      </c>
      <c r="AN100" s="42">
        <f t="shared" si="53"/>
        <v>0</v>
      </c>
      <c r="AO100" s="42"/>
      <c r="AP100" s="42">
        <f t="shared" si="75"/>
        <v>0</v>
      </c>
      <c r="AQ100" s="42">
        <f t="shared" si="76"/>
        <v>0</v>
      </c>
      <c r="AR100" s="42"/>
      <c r="AS100" s="42">
        <f t="shared" si="77"/>
        <v>0</v>
      </c>
      <c r="AT100" s="42">
        <f t="shared" si="78"/>
        <v>0</v>
      </c>
      <c r="AU100" s="42"/>
      <c r="AV100" s="42">
        <f t="shared" si="87"/>
        <v>0</v>
      </c>
      <c r="AW100" s="42">
        <f t="shared" si="82"/>
        <v>0</v>
      </c>
      <c r="AX100" s="41">
        <f t="shared" si="83"/>
        <v>0</v>
      </c>
      <c r="AY100" s="36">
        <f t="shared" ca="1" si="84"/>
        <v>0</v>
      </c>
      <c r="AZ100" s="13">
        <f t="shared" ca="1" si="85"/>
        <v>0</v>
      </c>
      <c r="BA100" s="67">
        <f t="shared" si="57"/>
        <v>0</v>
      </c>
      <c r="BB100" s="38">
        <f t="shared" ca="1" si="58"/>
        <v>0</v>
      </c>
      <c r="BC100" s="65">
        <f t="shared" ca="1" si="59"/>
        <v>0</v>
      </c>
      <c r="BE100" s="64">
        <f t="shared" si="86"/>
        <v>0</v>
      </c>
      <c r="BF100" s="35" t="str">
        <f t="shared" si="56"/>
        <v>NÃO MEDIDO</v>
      </c>
    </row>
    <row r="101" spans="1:58" ht="60" customHeight="1" x14ac:dyDescent="0.2">
      <c r="A101" s="21" t="s">
        <v>53</v>
      </c>
      <c r="B101" s="21"/>
      <c r="C101" s="52" t="s">
        <v>419</v>
      </c>
      <c r="D101" s="51" t="s">
        <v>418</v>
      </c>
      <c r="E101" s="7" t="s">
        <v>81</v>
      </c>
      <c r="F101" s="49">
        <v>20</v>
      </c>
      <c r="G101" s="50">
        <v>0</v>
      </c>
      <c r="H101" s="50">
        <v>-20</v>
      </c>
      <c r="I101" s="50">
        <f t="shared" si="79"/>
        <v>0</v>
      </c>
      <c r="J101" s="68">
        <v>28.02</v>
      </c>
      <c r="K101" s="50">
        <f t="shared" si="80"/>
        <v>0</v>
      </c>
      <c r="L101" s="47"/>
      <c r="M101" s="46">
        <f t="shared" si="81"/>
        <v>0</v>
      </c>
      <c r="N101" s="42"/>
      <c r="O101" s="42">
        <f t="shared" si="60"/>
        <v>0</v>
      </c>
      <c r="P101" s="42">
        <f t="shared" si="61"/>
        <v>0</v>
      </c>
      <c r="Q101" s="42"/>
      <c r="R101" s="42">
        <f t="shared" si="62"/>
        <v>0</v>
      </c>
      <c r="S101" s="42">
        <f t="shared" si="63"/>
        <v>0</v>
      </c>
      <c r="T101" s="42"/>
      <c r="U101" s="42">
        <f t="shared" si="64"/>
        <v>0</v>
      </c>
      <c r="V101" s="42">
        <f t="shared" si="65"/>
        <v>0</v>
      </c>
      <c r="W101" s="42"/>
      <c r="X101" s="42">
        <f t="shared" si="66"/>
        <v>0</v>
      </c>
      <c r="Y101" s="42">
        <f t="shared" si="67"/>
        <v>0</v>
      </c>
      <c r="Z101" s="42"/>
      <c r="AA101" s="42">
        <f t="shared" si="68"/>
        <v>0</v>
      </c>
      <c r="AB101" s="42">
        <f t="shared" si="69"/>
        <v>0</v>
      </c>
      <c r="AC101" s="42"/>
      <c r="AD101" s="42">
        <f t="shared" si="70"/>
        <v>0</v>
      </c>
      <c r="AE101" s="42">
        <f t="shared" si="71"/>
        <v>0</v>
      </c>
      <c r="AF101" s="42"/>
      <c r="AG101" s="42">
        <f t="shared" si="72"/>
        <v>0</v>
      </c>
      <c r="AH101" s="42">
        <f t="shared" si="73"/>
        <v>0</v>
      </c>
      <c r="AI101" s="42"/>
      <c r="AJ101" s="42">
        <f t="shared" si="50"/>
        <v>0</v>
      </c>
      <c r="AK101" s="42">
        <f t="shared" si="51"/>
        <v>0</v>
      </c>
      <c r="AL101" s="42"/>
      <c r="AM101" s="42">
        <f t="shared" si="74"/>
        <v>0</v>
      </c>
      <c r="AN101" s="42">
        <f t="shared" si="53"/>
        <v>0</v>
      </c>
      <c r="AO101" s="42"/>
      <c r="AP101" s="42">
        <f t="shared" si="75"/>
        <v>0</v>
      </c>
      <c r="AQ101" s="42">
        <f t="shared" si="76"/>
        <v>0</v>
      </c>
      <c r="AR101" s="42"/>
      <c r="AS101" s="42">
        <f t="shared" si="77"/>
        <v>0</v>
      </c>
      <c r="AT101" s="42">
        <f t="shared" si="78"/>
        <v>0</v>
      </c>
      <c r="AU101" s="42"/>
      <c r="AV101" s="42">
        <f t="shared" si="87"/>
        <v>0</v>
      </c>
      <c r="AW101" s="42">
        <f t="shared" si="82"/>
        <v>0</v>
      </c>
      <c r="AX101" s="41">
        <f t="shared" si="83"/>
        <v>0</v>
      </c>
      <c r="AY101" s="36">
        <f t="shared" ca="1" si="84"/>
        <v>0</v>
      </c>
      <c r="AZ101" s="13">
        <f t="shared" ca="1" si="85"/>
        <v>0</v>
      </c>
      <c r="BA101" s="67">
        <f t="shared" si="57"/>
        <v>0</v>
      </c>
      <c r="BB101" s="38">
        <f t="shared" ca="1" si="58"/>
        <v>0</v>
      </c>
      <c r="BC101" s="65">
        <f t="shared" ca="1" si="59"/>
        <v>0</v>
      </c>
      <c r="BE101" s="64">
        <f t="shared" si="86"/>
        <v>0</v>
      </c>
      <c r="BF101" s="35" t="str">
        <f t="shared" si="56"/>
        <v>NÃO MEDIDO</v>
      </c>
    </row>
    <row r="102" spans="1:58" ht="60" customHeight="1" x14ac:dyDescent="0.2">
      <c r="A102" s="21" t="s">
        <v>53</v>
      </c>
      <c r="B102" s="21"/>
      <c r="C102" s="52" t="s">
        <v>417</v>
      </c>
      <c r="D102" s="51" t="s">
        <v>416</v>
      </c>
      <c r="E102" s="7" t="s">
        <v>81</v>
      </c>
      <c r="F102" s="49">
        <v>12</v>
      </c>
      <c r="G102" s="50">
        <v>0</v>
      </c>
      <c r="H102" s="50">
        <v>-12</v>
      </c>
      <c r="I102" s="50">
        <f t="shared" si="79"/>
        <v>0</v>
      </c>
      <c r="J102" s="68">
        <v>40.229999999999997</v>
      </c>
      <c r="K102" s="50">
        <f t="shared" si="80"/>
        <v>0</v>
      </c>
      <c r="L102" s="47"/>
      <c r="M102" s="46">
        <f t="shared" si="81"/>
        <v>0</v>
      </c>
      <c r="N102" s="42"/>
      <c r="O102" s="42">
        <f t="shared" si="60"/>
        <v>0</v>
      </c>
      <c r="P102" s="42">
        <f t="shared" si="61"/>
        <v>0</v>
      </c>
      <c r="Q102" s="42"/>
      <c r="R102" s="42">
        <f t="shared" si="62"/>
        <v>0</v>
      </c>
      <c r="S102" s="42">
        <f t="shared" si="63"/>
        <v>0</v>
      </c>
      <c r="T102" s="42"/>
      <c r="U102" s="42">
        <f t="shared" si="64"/>
        <v>0</v>
      </c>
      <c r="V102" s="42">
        <f t="shared" si="65"/>
        <v>0</v>
      </c>
      <c r="W102" s="42"/>
      <c r="X102" s="42">
        <f t="shared" si="66"/>
        <v>0</v>
      </c>
      <c r="Y102" s="42">
        <f t="shared" si="67"/>
        <v>0</v>
      </c>
      <c r="Z102" s="42"/>
      <c r="AA102" s="42">
        <f t="shared" si="68"/>
        <v>0</v>
      </c>
      <c r="AB102" s="42">
        <f t="shared" si="69"/>
        <v>0</v>
      </c>
      <c r="AC102" s="42"/>
      <c r="AD102" s="42">
        <f t="shared" si="70"/>
        <v>0</v>
      </c>
      <c r="AE102" s="42">
        <f t="shared" si="71"/>
        <v>0</v>
      </c>
      <c r="AF102" s="42"/>
      <c r="AG102" s="42">
        <f t="shared" si="72"/>
        <v>0</v>
      </c>
      <c r="AH102" s="42">
        <f t="shared" si="73"/>
        <v>0</v>
      </c>
      <c r="AI102" s="42"/>
      <c r="AJ102" s="42">
        <f t="shared" si="50"/>
        <v>0</v>
      </c>
      <c r="AK102" s="42">
        <f t="shared" si="51"/>
        <v>0</v>
      </c>
      <c r="AL102" s="42"/>
      <c r="AM102" s="42">
        <f t="shared" si="74"/>
        <v>0</v>
      </c>
      <c r="AN102" s="42">
        <f t="shared" si="53"/>
        <v>0</v>
      </c>
      <c r="AO102" s="42"/>
      <c r="AP102" s="42">
        <f t="shared" si="75"/>
        <v>0</v>
      </c>
      <c r="AQ102" s="42">
        <f t="shared" si="76"/>
        <v>0</v>
      </c>
      <c r="AR102" s="42"/>
      <c r="AS102" s="42">
        <f t="shared" si="77"/>
        <v>0</v>
      </c>
      <c r="AT102" s="42">
        <f t="shared" si="78"/>
        <v>0</v>
      </c>
      <c r="AU102" s="42"/>
      <c r="AV102" s="42">
        <f t="shared" si="87"/>
        <v>0</v>
      </c>
      <c r="AW102" s="42">
        <f t="shared" si="82"/>
        <v>0</v>
      </c>
      <c r="AX102" s="41">
        <f t="shared" si="83"/>
        <v>0</v>
      </c>
      <c r="AY102" s="36">
        <f t="shared" ca="1" si="84"/>
        <v>0</v>
      </c>
      <c r="AZ102" s="13">
        <f t="shared" ca="1" si="85"/>
        <v>0</v>
      </c>
      <c r="BA102" s="67">
        <f t="shared" si="57"/>
        <v>0</v>
      </c>
      <c r="BB102" s="38">
        <f t="shared" ca="1" si="58"/>
        <v>0</v>
      </c>
      <c r="BC102" s="65">
        <f t="shared" ca="1" si="59"/>
        <v>0</v>
      </c>
      <c r="BE102" s="64">
        <f t="shared" si="86"/>
        <v>0</v>
      </c>
      <c r="BF102" s="35" t="str">
        <f t="shared" si="56"/>
        <v>NÃO MEDIDO</v>
      </c>
    </row>
    <row r="103" spans="1:58" ht="60" customHeight="1" x14ac:dyDescent="0.2">
      <c r="A103" s="21" t="s">
        <v>53</v>
      </c>
      <c r="B103" s="21"/>
      <c r="C103" s="52" t="s">
        <v>415</v>
      </c>
      <c r="D103" s="51" t="s">
        <v>414</v>
      </c>
      <c r="E103" s="7" t="s">
        <v>81</v>
      </c>
      <c r="F103" s="49">
        <v>8</v>
      </c>
      <c r="G103" s="50">
        <v>0</v>
      </c>
      <c r="H103" s="50">
        <v>-8</v>
      </c>
      <c r="I103" s="50">
        <f t="shared" si="79"/>
        <v>0</v>
      </c>
      <c r="J103" s="68">
        <v>55</v>
      </c>
      <c r="K103" s="50">
        <f t="shared" si="80"/>
        <v>0</v>
      </c>
      <c r="L103" s="47"/>
      <c r="M103" s="46">
        <f t="shared" si="81"/>
        <v>0</v>
      </c>
      <c r="N103" s="42"/>
      <c r="O103" s="42">
        <f t="shared" si="60"/>
        <v>0</v>
      </c>
      <c r="P103" s="42">
        <f t="shared" si="61"/>
        <v>0</v>
      </c>
      <c r="Q103" s="42"/>
      <c r="R103" s="42">
        <f t="shared" si="62"/>
        <v>0</v>
      </c>
      <c r="S103" s="42">
        <f t="shared" si="63"/>
        <v>0</v>
      </c>
      <c r="T103" s="42"/>
      <c r="U103" s="42">
        <f t="shared" si="64"/>
        <v>0</v>
      </c>
      <c r="V103" s="42">
        <f t="shared" si="65"/>
        <v>0</v>
      </c>
      <c r="W103" s="42"/>
      <c r="X103" s="42">
        <f t="shared" si="66"/>
        <v>0</v>
      </c>
      <c r="Y103" s="42">
        <f t="shared" si="67"/>
        <v>0</v>
      </c>
      <c r="Z103" s="42"/>
      <c r="AA103" s="42">
        <f t="shared" si="68"/>
        <v>0</v>
      </c>
      <c r="AB103" s="42">
        <f t="shared" si="69"/>
        <v>0</v>
      </c>
      <c r="AC103" s="42"/>
      <c r="AD103" s="42">
        <f t="shared" si="70"/>
        <v>0</v>
      </c>
      <c r="AE103" s="42">
        <f t="shared" si="71"/>
        <v>0</v>
      </c>
      <c r="AF103" s="42"/>
      <c r="AG103" s="42">
        <f t="shared" si="72"/>
        <v>0</v>
      </c>
      <c r="AH103" s="42">
        <f t="shared" si="73"/>
        <v>0</v>
      </c>
      <c r="AI103" s="42"/>
      <c r="AJ103" s="42">
        <f t="shared" si="50"/>
        <v>0</v>
      </c>
      <c r="AK103" s="42">
        <f t="shared" si="51"/>
        <v>0</v>
      </c>
      <c r="AL103" s="42"/>
      <c r="AM103" s="42">
        <f t="shared" si="74"/>
        <v>0</v>
      </c>
      <c r="AN103" s="42">
        <f t="shared" si="53"/>
        <v>0</v>
      </c>
      <c r="AO103" s="42"/>
      <c r="AP103" s="42">
        <f t="shared" si="75"/>
        <v>0</v>
      </c>
      <c r="AQ103" s="42">
        <f t="shared" si="76"/>
        <v>0</v>
      </c>
      <c r="AR103" s="42"/>
      <c r="AS103" s="42">
        <f t="shared" si="77"/>
        <v>0</v>
      </c>
      <c r="AT103" s="42">
        <f t="shared" si="78"/>
        <v>0</v>
      </c>
      <c r="AU103" s="42"/>
      <c r="AV103" s="42">
        <f t="shared" si="87"/>
        <v>0</v>
      </c>
      <c r="AW103" s="42">
        <f t="shared" si="82"/>
        <v>0</v>
      </c>
      <c r="AX103" s="41">
        <f t="shared" si="83"/>
        <v>0</v>
      </c>
      <c r="AY103" s="36">
        <f t="shared" ca="1" si="84"/>
        <v>0</v>
      </c>
      <c r="AZ103" s="13">
        <f t="shared" ca="1" si="85"/>
        <v>0</v>
      </c>
      <c r="BA103" s="67">
        <f t="shared" si="57"/>
        <v>0</v>
      </c>
      <c r="BB103" s="38">
        <f t="shared" ca="1" si="58"/>
        <v>0</v>
      </c>
      <c r="BC103" s="65">
        <f t="shared" ca="1" si="59"/>
        <v>0</v>
      </c>
      <c r="BE103" s="64">
        <f t="shared" si="86"/>
        <v>0</v>
      </c>
      <c r="BF103" s="35" t="str">
        <f t="shared" si="56"/>
        <v>NÃO MEDIDO</v>
      </c>
    </row>
    <row r="104" spans="1:58" ht="30" customHeight="1" x14ac:dyDescent="0.2">
      <c r="A104" s="21" t="s">
        <v>53</v>
      </c>
      <c r="B104" s="21"/>
      <c r="C104" s="52" t="s">
        <v>413</v>
      </c>
      <c r="D104" s="51" t="s">
        <v>412</v>
      </c>
      <c r="E104" s="7" t="s">
        <v>81</v>
      </c>
      <c r="F104" s="49">
        <v>4</v>
      </c>
      <c r="G104" s="50">
        <v>0</v>
      </c>
      <c r="H104" s="50">
        <v>-4</v>
      </c>
      <c r="I104" s="50">
        <f t="shared" si="79"/>
        <v>0</v>
      </c>
      <c r="J104" s="68">
        <v>6</v>
      </c>
      <c r="K104" s="50">
        <f t="shared" si="80"/>
        <v>0</v>
      </c>
      <c r="L104" s="47"/>
      <c r="M104" s="46">
        <f t="shared" si="81"/>
        <v>0</v>
      </c>
      <c r="N104" s="42"/>
      <c r="O104" s="42">
        <f t="shared" si="60"/>
        <v>0</v>
      </c>
      <c r="P104" s="42">
        <f t="shared" si="61"/>
        <v>0</v>
      </c>
      <c r="Q104" s="42"/>
      <c r="R104" s="42">
        <f t="shared" si="62"/>
        <v>0</v>
      </c>
      <c r="S104" s="42">
        <f t="shared" si="63"/>
        <v>0</v>
      </c>
      <c r="T104" s="42"/>
      <c r="U104" s="42">
        <f t="shared" si="64"/>
        <v>0</v>
      </c>
      <c r="V104" s="42">
        <f t="shared" si="65"/>
        <v>0</v>
      </c>
      <c r="W104" s="42"/>
      <c r="X104" s="42">
        <f t="shared" si="66"/>
        <v>0</v>
      </c>
      <c r="Y104" s="42">
        <f t="shared" si="67"/>
        <v>0</v>
      </c>
      <c r="Z104" s="42"/>
      <c r="AA104" s="42">
        <f t="shared" si="68"/>
        <v>0</v>
      </c>
      <c r="AB104" s="42">
        <f t="shared" si="69"/>
        <v>0</v>
      </c>
      <c r="AC104" s="42"/>
      <c r="AD104" s="42">
        <f t="shared" si="70"/>
        <v>0</v>
      </c>
      <c r="AE104" s="42">
        <f t="shared" si="71"/>
        <v>0</v>
      </c>
      <c r="AF104" s="42"/>
      <c r="AG104" s="42">
        <f t="shared" si="72"/>
        <v>0</v>
      </c>
      <c r="AH104" s="42">
        <f t="shared" si="73"/>
        <v>0</v>
      </c>
      <c r="AI104" s="42"/>
      <c r="AJ104" s="42">
        <f t="shared" si="50"/>
        <v>0</v>
      </c>
      <c r="AK104" s="42">
        <f t="shared" si="51"/>
        <v>0</v>
      </c>
      <c r="AL104" s="42"/>
      <c r="AM104" s="42">
        <f t="shared" si="74"/>
        <v>0</v>
      </c>
      <c r="AN104" s="42">
        <f t="shared" si="53"/>
        <v>0</v>
      </c>
      <c r="AO104" s="42"/>
      <c r="AP104" s="42">
        <f t="shared" si="75"/>
        <v>0</v>
      </c>
      <c r="AQ104" s="42">
        <f t="shared" si="76"/>
        <v>0</v>
      </c>
      <c r="AR104" s="42"/>
      <c r="AS104" s="42">
        <f t="shared" si="77"/>
        <v>0</v>
      </c>
      <c r="AT104" s="42">
        <f t="shared" si="78"/>
        <v>0</v>
      </c>
      <c r="AU104" s="42"/>
      <c r="AV104" s="42">
        <f t="shared" si="87"/>
        <v>0</v>
      </c>
      <c r="AW104" s="42">
        <f t="shared" si="82"/>
        <v>0</v>
      </c>
      <c r="AX104" s="41">
        <f t="shared" si="83"/>
        <v>0</v>
      </c>
      <c r="AY104" s="36">
        <f t="shared" ca="1" si="84"/>
        <v>0</v>
      </c>
      <c r="AZ104" s="13">
        <f t="shared" ca="1" si="85"/>
        <v>0</v>
      </c>
      <c r="BA104" s="67">
        <f t="shared" si="57"/>
        <v>0</v>
      </c>
      <c r="BB104" s="38">
        <f t="shared" ca="1" si="58"/>
        <v>0</v>
      </c>
      <c r="BC104" s="65">
        <f t="shared" ca="1" si="59"/>
        <v>0</v>
      </c>
      <c r="BE104" s="64">
        <f t="shared" si="86"/>
        <v>0</v>
      </c>
      <c r="BF104" s="35" t="str">
        <f t="shared" si="56"/>
        <v>NÃO MEDIDO</v>
      </c>
    </row>
    <row r="105" spans="1:58" ht="30" customHeight="1" x14ac:dyDescent="0.2">
      <c r="A105" s="21" t="s">
        <v>53</v>
      </c>
      <c r="B105" s="21"/>
      <c r="C105" s="52" t="s">
        <v>411</v>
      </c>
      <c r="D105" s="51" t="s">
        <v>410</v>
      </c>
      <c r="E105" s="7" t="s">
        <v>81</v>
      </c>
      <c r="F105" s="49">
        <v>4</v>
      </c>
      <c r="G105" s="50">
        <v>0</v>
      </c>
      <c r="H105" s="50">
        <v>-4</v>
      </c>
      <c r="I105" s="50">
        <f t="shared" si="79"/>
        <v>0</v>
      </c>
      <c r="J105" s="68">
        <v>9.1999999999999993</v>
      </c>
      <c r="K105" s="50">
        <f t="shared" si="80"/>
        <v>0</v>
      </c>
      <c r="L105" s="47"/>
      <c r="M105" s="46">
        <f t="shared" si="81"/>
        <v>0</v>
      </c>
      <c r="N105" s="42"/>
      <c r="O105" s="42">
        <f t="shared" si="60"/>
        <v>0</v>
      </c>
      <c r="P105" s="42">
        <f t="shared" si="61"/>
        <v>0</v>
      </c>
      <c r="Q105" s="42"/>
      <c r="R105" s="42">
        <f t="shared" si="62"/>
        <v>0</v>
      </c>
      <c r="S105" s="42">
        <f t="shared" si="63"/>
        <v>0</v>
      </c>
      <c r="T105" s="42"/>
      <c r="U105" s="42">
        <f t="shared" si="64"/>
        <v>0</v>
      </c>
      <c r="V105" s="42">
        <f t="shared" si="65"/>
        <v>0</v>
      </c>
      <c r="W105" s="42"/>
      <c r="X105" s="42">
        <f t="shared" si="66"/>
        <v>0</v>
      </c>
      <c r="Y105" s="42">
        <f t="shared" si="67"/>
        <v>0</v>
      </c>
      <c r="Z105" s="42"/>
      <c r="AA105" s="42">
        <f t="shared" si="68"/>
        <v>0</v>
      </c>
      <c r="AB105" s="42">
        <f t="shared" si="69"/>
        <v>0</v>
      </c>
      <c r="AC105" s="42"/>
      <c r="AD105" s="42">
        <f t="shared" si="70"/>
        <v>0</v>
      </c>
      <c r="AE105" s="42">
        <f t="shared" si="71"/>
        <v>0</v>
      </c>
      <c r="AF105" s="42"/>
      <c r="AG105" s="42">
        <f t="shared" si="72"/>
        <v>0</v>
      </c>
      <c r="AH105" s="42">
        <f t="shared" si="73"/>
        <v>0</v>
      </c>
      <c r="AI105" s="42"/>
      <c r="AJ105" s="42">
        <f t="shared" si="50"/>
        <v>0</v>
      </c>
      <c r="AK105" s="42">
        <f t="shared" si="51"/>
        <v>0</v>
      </c>
      <c r="AL105" s="42"/>
      <c r="AM105" s="42">
        <f t="shared" si="74"/>
        <v>0</v>
      </c>
      <c r="AN105" s="42">
        <f t="shared" si="53"/>
        <v>0</v>
      </c>
      <c r="AO105" s="42"/>
      <c r="AP105" s="42">
        <f t="shared" si="75"/>
        <v>0</v>
      </c>
      <c r="AQ105" s="42">
        <f t="shared" si="76"/>
        <v>0</v>
      </c>
      <c r="AR105" s="42"/>
      <c r="AS105" s="42">
        <f t="shared" si="77"/>
        <v>0</v>
      </c>
      <c r="AT105" s="42">
        <f t="shared" si="78"/>
        <v>0</v>
      </c>
      <c r="AU105" s="42"/>
      <c r="AV105" s="42">
        <f t="shared" si="87"/>
        <v>0</v>
      </c>
      <c r="AW105" s="42">
        <f t="shared" si="82"/>
        <v>0</v>
      </c>
      <c r="AX105" s="41">
        <f t="shared" si="83"/>
        <v>0</v>
      </c>
      <c r="AY105" s="36">
        <f t="shared" ca="1" si="84"/>
        <v>0</v>
      </c>
      <c r="AZ105" s="13">
        <f t="shared" ca="1" si="85"/>
        <v>0</v>
      </c>
      <c r="BA105" s="67">
        <f t="shared" si="57"/>
        <v>0</v>
      </c>
      <c r="BB105" s="38">
        <f t="shared" ca="1" si="58"/>
        <v>0</v>
      </c>
      <c r="BC105" s="65">
        <f t="shared" ca="1" si="59"/>
        <v>0</v>
      </c>
      <c r="BE105" s="64">
        <f t="shared" si="86"/>
        <v>0</v>
      </c>
      <c r="BF105" s="35" t="str">
        <f t="shared" ref="BF105:BF129" si="88">IF(BE105&lt;&gt;0,"MEDIDO","NÃO MEDIDO")</f>
        <v>NÃO MEDIDO</v>
      </c>
    </row>
    <row r="106" spans="1:58" ht="30" customHeight="1" x14ac:dyDescent="0.2">
      <c r="A106" s="21" t="s">
        <v>53</v>
      </c>
      <c r="B106" s="21"/>
      <c r="C106" s="52" t="s">
        <v>409</v>
      </c>
      <c r="D106" s="51" t="s">
        <v>408</v>
      </c>
      <c r="E106" s="7" t="s">
        <v>81</v>
      </c>
      <c r="F106" s="49">
        <v>2</v>
      </c>
      <c r="G106" s="50">
        <v>0</v>
      </c>
      <c r="H106" s="50">
        <v>-2</v>
      </c>
      <c r="I106" s="50">
        <f t="shared" si="79"/>
        <v>0</v>
      </c>
      <c r="J106" s="68">
        <v>13.08</v>
      </c>
      <c r="K106" s="50">
        <f t="shared" si="80"/>
        <v>0</v>
      </c>
      <c r="L106" s="48"/>
      <c r="M106" s="46">
        <f t="shared" si="81"/>
        <v>0</v>
      </c>
      <c r="N106" s="42"/>
      <c r="O106" s="42">
        <f t="shared" si="60"/>
        <v>0</v>
      </c>
      <c r="P106" s="42">
        <f t="shared" si="61"/>
        <v>0</v>
      </c>
      <c r="Q106" s="42"/>
      <c r="R106" s="42">
        <f t="shared" si="62"/>
        <v>0</v>
      </c>
      <c r="S106" s="42">
        <f t="shared" si="63"/>
        <v>0</v>
      </c>
      <c r="T106" s="42"/>
      <c r="U106" s="42">
        <f t="shared" si="64"/>
        <v>0</v>
      </c>
      <c r="V106" s="42">
        <f t="shared" si="65"/>
        <v>0</v>
      </c>
      <c r="W106" s="42"/>
      <c r="X106" s="42">
        <f t="shared" si="66"/>
        <v>0</v>
      </c>
      <c r="Y106" s="42">
        <f t="shared" si="67"/>
        <v>0</v>
      </c>
      <c r="Z106" s="42"/>
      <c r="AA106" s="42">
        <f t="shared" si="68"/>
        <v>0</v>
      </c>
      <c r="AB106" s="42">
        <f t="shared" si="69"/>
        <v>0</v>
      </c>
      <c r="AC106" s="42"/>
      <c r="AD106" s="42">
        <f t="shared" si="70"/>
        <v>0</v>
      </c>
      <c r="AE106" s="42">
        <f t="shared" si="71"/>
        <v>0</v>
      </c>
      <c r="AF106" s="42"/>
      <c r="AG106" s="42">
        <f t="shared" si="72"/>
        <v>0</v>
      </c>
      <c r="AH106" s="42">
        <f t="shared" si="73"/>
        <v>0</v>
      </c>
      <c r="AI106" s="42"/>
      <c r="AJ106" s="42">
        <f t="shared" si="50"/>
        <v>0</v>
      </c>
      <c r="AK106" s="42">
        <f t="shared" si="51"/>
        <v>0</v>
      </c>
      <c r="AL106" s="42"/>
      <c r="AM106" s="42">
        <f t="shared" si="74"/>
        <v>0</v>
      </c>
      <c r="AN106" s="42">
        <f t="shared" si="53"/>
        <v>0</v>
      </c>
      <c r="AO106" s="42"/>
      <c r="AP106" s="42">
        <f t="shared" si="75"/>
        <v>0</v>
      </c>
      <c r="AQ106" s="42">
        <f t="shared" si="76"/>
        <v>0</v>
      </c>
      <c r="AR106" s="42"/>
      <c r="AS106" s="42">
        <f t="shared" si="77"/>
        <v>0</v>
      </c>
      <c r="AT106" s="42">
        <f t="shared" si="78"/>
        <v>0</v>
      </c>
      <c r="AU106" s="42"/>
      <c r="AV106" s="42">
        <f t="shared" si="87"/>
        <v>0</v>
      </c>
      <c r="AW106" s="42">
        <f t="shared" si="82"/>
        <v>0</v>
      </c>
      <c r="AX106" s="41">
        <f t="shared" si="83"/>
        <v>0</v>
      </c>
      <c r="AY106" s="36">
        <f t="shared" ca="1" si="84"/>
        <v>0</v>
      </c>
      <c r="AZ106" s="13">
        <f t="shared" ca="1" si="85"/>
        <v>0</v>
      </c>
      <c r="BA106" s="67">
        <f t="shared" si="57"/>
        <v>0</v>
      </c>
      <c r="BB106" s="38">
        <f t="shared" ca="1" si="58"/>
        <v>0</v>
      </c>
      <c r="BC106" s="65">
        <f t="shared" ca="1" si="59"/>
        <v>0</v>
      </c>
      <c r="BE106" s="64">
        <f t="shared" si="86"/>
        <v>0</v>
      </c>
      <c r="BF106" s="35" t="str">
        <f t="shared" si="88"/>
        <v>NÃO MEDIDO</v>
      </c>
    </row>
    <row r="107" spans="1:58" ht="60" customHeight="1" x14ac:dyDescent="0.2">
      <c r="A107" s="21" t="s">
        <v>53</v>
      </c>
      <c r="B107" s="21"/>
      <c r="C107" s="52" t="s">
        <v>407</v>
      </c>
      <c r="D107" s="51" t="s">
        <v>406</v>
      </c>
      <c r="E107" s="7" t="s">
        <v>81</v>
      </c>
      <c r="F107" s="49">
        <v>1</v>
      </c>
      <c r="G107" s="50">
        <v>0</v>
      </c>
      <c r="H107" s="50">
        <v>-1</v>
      </c>
      <c r="I107" s="50">
        <f t="shared" si="79"/>
        <v>0</v>
      </c>
      <c r="J107" s="68">
        <v>16.91</v>
      </c>
      <c r="K107" s="50">
        <f t="shared" si="80"/>
        <v>0</v>
      </c>
      <c r="L107" s="48"/>
      <c r="M107" s="46">
        <f t="shared" si="81"/>
        <v>0</v>
      </c>
      <c r="N107" s="42"/>
      <c r="O107" s="42">
        <f t="shared" si="60"/>
        <v>0</v>
      </c>
      <c r="P107" s="42">
        <f t="shared" si="61"/>
        <v>0</v>
      </c>
      <c r="Q107" s="42"/>
      <c r="R107" s="42">
        <f t="shared" si="62"/>
        <v>0</v>
      </c>
      <c r="S107" s="42">
        <f t="shared" si="63"/>
        <v>0</v>
      </c>
      <c r="T107" s="42"/>
      <c r="U107" s="42">
        <f t="shared" si="64"/>
        <v>0</v>
      </c>
      <c r="V107" s="42">
        <f t="shared" si="65"/>
        <v>0</v>
      </c>
      <c r="W107" s="42"/>
      <c r="X107" s="42">
        <f t="shared" si="66"/>
        <v>0</v>
      </c>
      <c r="Y107" s="42">
        <f t="shared" si="67"/>
        <v>0</v>
      </c>
      <c r="Z107" s="42"/>
      <c r="AA107" s="42">
        <f t="shared" si="68"/>
        <v>0</v>
      </c>
      <c r="AB107" s="42">
        <f t="shared" si="69"/>
        <v>0</v>
      </c>
      <c r="AC107" s="42"/>
      <c r="AD107" s="42">
        <f t="shared" si="70"/>
        <v>0</v>
      </c>
      <c r="AE107" s="42">
        <f t="shared" si="71"/>
        <v>0</v>
      </c>
      <c r="AF107" s="42"/>
      <c r="AG107" s="42">
        <f t="shared" si="72"/>
        <v>0</v>
      </c>
      <c r="AH107" s="42">
        <f t="shared" si="73"/>
        <v>0</v>
      </c>
      <c r="AI107" s="42"/>
      <c r="AJ107" s="42">
        <f t="shared" si="50"/>
        <v>0</v>
      </c>
      <c r="AK107" s="42">
        <f t="shared" si="51"/>
        <v>0</v>
      </c>
      <c r="AL107" s="42"/>
      <c r="AM107" s="42">
        <f t="shared" si="74"/>
        <v>0</v>
      </c>
      <c r="AN107" s="42">
        <f t="shared" si="53"/>
        <v>0</v>
      </c>
      <c r="AO107" s="42"/>
      <c r="AP107" s="42">
        <f t="shared" si="75"/>
        <v>0</v>
      </c>
      <c r="AQ107" s="42">
        <f t="shared" si="76"/>
        <v>0</v>
      </c>
      <c r="AR107" s="42"/>
      <c r="AS107" s="42">
        <f t="shared" si="77"/>
        <v>0</v>
      </c>
      <c r="AT107" s="42">
        <f t="shared" si="78"/>
        <v>0</v>
      </c>
      <c r="AU107" s="42"/>
      <c r="AV107" s="42">
        <f t="shared" si="87"/>
        <v>0</v>
      </c>
      <c r="AW107" s="42">
        <f t="shared" si="82"/>
        <v>0</v>
      </c>
      <c r="AX107" s="41">
        <f t="shared" si="83"/>
        <v>0</v>
      </c>
      <c r="AY107" s="36">
        <f t="shared" ca="1" si="84"/>
        <v>0</v>
      </c>
      <c r="AZ107" s="13">
        <f t="shared" ca="1" si="85"/>
        <v>0</v>
      </c>
      <c r="BA107" s="67">
        <f t="shared" si="57"/>
        <v>0</v>
      </c>
      <c r="BB107" s="38">
        <f t="shared" ca="1" si="58"/>
        <v>0</v>
      </c>
      <c r="BC107" s="65">
        <f t="shared" ca="1" si="59"/>
        <v>0</v>
      </c>
      <c r="BE107" s="64">
        <f t="shared" si="86"/>
        <v>0</v>
      </c>
      <c r="BF107" s="35" t="str">
        <f t="shared" si="88"/>
        <v>NÃO MEDIDO</v>
      </c>
    </row>
    <row r="108" spans="1:58" ht="60" customHeight="1" x14ac:dyDescent="0.2">
      <c r="A108" s="21" t="s">
        <v>53</v>
      </c>
      <c r="B108" s="21"/>
      <c r="C108" s="52" t="s">
        <v>405</v>
      </c>
      <c r="D108" s="51" t="s">
        <v>404</v>
      </c>
      <c r="E108" s="7" t="s">
        <v>81</v>
      </c>
      <c r="F108" s="49">
        <v>3</v>
      </c>
      <c r="G108" s="50">
        <v>0</v>
      </c>
      <c r="H108" s="50">
        <v>-2</v>
      </c>
      <c r="I108" s="50">
        <f t="shared" si="79"/>
        <v>1</v>
      </c>
      <c r="J108" s="68">
        <v>178.16</v>
      </c>
      <c r="K108" s="50">
        <f t="shared" si="80"/>
        <v>178.16000000000003</v>
      </c>
      <c r="L108" s="48"/>
      <c r="M108" s="46">
        <f t="shared" si="81"/>
        <v>0</v>
      </c>
      <c r="N108" s="42"/>
      <c r="O108" s="42">
        <f t="shared" si="60"/>
        <v>0</v>
      </c>
      <c r="P108" s="42">
        <f t="shared" si="61"/>
        <v>0</v>
      </c>
      <c r="Q108" s="42"/>
      <c r="R108" s="42">
        <f t="shared" si="62"/>
        <v>0</v>
      </c>
      <c r="S108" s="42">
        <f t="shared" si="63"/>
        <v>0</v>
      </c>
      <c r="T108" s="42"/>
      <c r="U108" s="42">
        <f t="shared" si="64"/>
        <v>0</v>
      </c>
      <c r="V108" s="42">
        <f t="shared" si="65"/>
        <v>0</v>
      </c>
      <c r="W108" s="42"/>
      <c r="X108" s="42">
        <f t="shared" si="66"/>
        <v>0</v>
      </c>
      <c r="Y108" s="42">
        <f t="shared" si="67"/>
        <v>0</v>
      </c>
      <c r="Z108" s="42"/>
      <c r="AA108" s="42">
        <f t="shared" si="68"/>
        <v>0</v>
      </c>
      <c r="AB108" s="42">
        <f t="shared" si="69"/>
        <v>0</v>
      </c>
      <c r="AC108" s="42"/>
      <c r="AD108" s="42">
        <f t="shared" si="70"/>
        <v>0</v>
      </c>
      <c r="AE108" s="42">
        <f t="shared" si="71"/>
        <v>0</v>
      </c>
      <c r="AF108" s="42"/>
      <c r="AG108" s="42">
        <f t="shared" si="72"/>
        <v>0</v>
      </c>
      <c r="AH108" s="42">
        <f t="shared" si="73"/>
        <v>0</v>
      </c>
      <c r="AI108" s="42"/>
      <c r="AJ108" s="42">
        <f t="shared" si="50"/>
        <v>0</v>
      </c>
      <c r="AK108" s="42">
        <f t="shared" si="51"/>
        <v>0</v>
      </c>
      <c r="AL108" s="42"/>
      <c r="AM108" s="42">
        <f t="shared" si="74"/>
        <v>0</v>
      </c>
      <c r="AN108" s="42">
        <f t="shared" si="53"/>
        <v>0</v>
      </c>
      <c r="AO108" s="42"/>
      <c r="AP108" s="42">
        <f t="shared" si="75"/>
        <v>0</v>
      </c>
      <c r="AQ108" s="42">
        <f t="shared" si="76"/>
        <v>0</v>
      </c>
      <c r="AR108" s="42"/>
      <c r="AS108" s="42">
        <f t="shared" si="77"/>
        <v>0</v>
      </c>
      <c r="AT108" s="42">
        <f t="shared" si="78"/>
        <v>0</v>
      </c>
      <c r="AU108" s="42"/>
      <c r="AV108" s="42">
        <f t="shared" si="87"/>
        <v>0</v>
      </c>
      <c r="AW108" s="42">
        <f t="shared" si="82"/>
        <v>0</v>
      </c>
      <c r="AX108" s="41">
        <f t="shared" si="83"/>
        <v>0</v>
      </c>
      <c r="AY108" s="36">
        <f t="shared" ca="1" si="84"/>
        <v>0</v>
      </c>
      <c r="AZ108" s="13">
        <f t="shared" ca="1" si="85"/>
        <v>0</v>
      </c>
      <c r="BA108" s="67">
        <f t="shared" si="57"/>
        <v>1</v>
      </c>
      <c r="BB108" s="38">
        <f t="shared" ca="1" si="58"/>
        <v>178.16000000000003</v>
      </c>
      <c r="BC108" s="65">
        <f t="shared" ca="1" si="59"/>
        <v>0</v>
      </c>
      <c r="BE108" s="64">
        <f t="shared" si="86"/>
        <v>0</v>
      </c>
      <c r="BF108" s="35" t="str">
        <f t="shared" si="88"/>
        <v>NÃO MEDIDO</v>
      </c>
    </row>
    <row r="109" spans="1:58" ht="60" customHeight="1" x14ac:dyDescent="0.2">
      <c r="A109" s="21" t="s">
        <v>53</v>
      </c>
      <c r="B109" s="21"/>
      <c r="C109" s="52" t="s">
        <v>403</v>
      </c>
      <c r="D109" s="51" t="s">
        <v>402</v>
      </c>
      <c r="E109" s="7" t="s">
        <v>81</v>
      </c>
      <c r="F109" s="49">
        <v>1</v>
      </c>
      <c r="G109" s="50">
        <v>0</v>
      </c>
      <c r="H109" s="50">
        <v>-1</v>
      </c>
      <c r="I109" s="50">
        <f t="shared" si="79"/>
        <v>0</v>
      </c>
      <c r="J109" s="68">
        <v>273.11</v>
      </c>
      <c r="K109" s="50">
        <f t="shared" si="80"/>
        <v>0</v>
      </c>
      <c r="L109" s="48"/>
      <c r="M109" s="46">
        <f t="shared" si="81"/>
        <v>0</v>
      </c>
      <c r="N109" s="42"/>
      <c r="O109" s="42">
        <f t="shared" si="60"/>
        <v>0</v>
      </c>
      <c r="P109" s="42">
        <f t="shared" si="61"/>
        <v>0</v>
      </c>
      <c r="Q109" s="42"/>
      <c r="R109" s="42">
        <f t="shared" si="62"/>
        <v>0</v>
      </c>
      <c r="S109" s="42">
        <f t="shared" si="63"/>
        <v>0</v>
      </c>
      <c r="T109" s="42"/>
      <c r="U109" s="42">
        <f t="shared" si="64"/>
        <v>0</v>
      </c>
      <c r="V109" s="42">
        <f t="shared" si="65"/>
        <v>0</v>
      </c>
      <c r="W109" s="42"/>
      <c r="X109" s="42">
        <f t="shared" si="66"/>
        <v>0</v>
      </c>
      <c r="Y109" s="42">
        <f t="shared" si="67"/>
        <v>0</v>
      </c>
      <c r="Z109" s="42"/>
      <c r="AA109" s="42">
        <f t="shared" si="68"/>
        <v>0</v>
      </c>
      <c r="AB109" s="42">
        <f t="shared" si="69"/>
        <v>0</v>
      </c>
      <c r="AC109" s="42"/>
      <c r="AD109" s="42">
        <f t="shared" si="70"/>
        <v>0</v>
      </c>
      <c r="AE109" s="42">
        <f t="shared" si="71"/>
        <v>0</v>
      </c>
      <c r="AF109" s="42"/>
      <c r="AG109" s="42">
        <f t="shared" si="72"/>
        <v>0</v>
      </c>
      <c r="AH109" s="42">
        <f t="shared" si="73"/>
        <v>0</v>
      </c>
      <c r="AI109" s="42"/>
      <c r="AJ109" s="42">
        <f t="shared" si="50"/>
        <v>0</v>
      </c>
      <c r="AK109" s="42">
        <f t="shared" si="51"/>
        <v>0</v>
      </c>
      <c r="AL109" s="42"/>
      <c r="AM109" s="42">
        <f t="shared" si="74"/>
        <v>0</v>
      </c>
      <c r="AN109" s="42">
        <f t="shared" si="53"/>
        <v>0</v>
      </c>
      <c r="AO109" s="42"/>
      <c r="AP109" s="42">
        <f t="shared" si="75"/>
        <v>0</v>
      </c>
      <c r="AQ109" s="42">
        <f t="shared" si="76"/>
        <v>0</v>
      </c>
      <c r="AR109" s="42"/>
      <c r="AS109" s="42">
        <f t="shared" si="77"/>
        <v>0</v>
      </c>
      <c r="AT109" s="42">
        <f t="shared" si="78"/>
        <v>0</v>
      </c>
      <c r="AU109" s="42"/>
      <c r="AV109" s="42">
        <f t="shared" si="87"/>
        <v>0</v>
      </c>
      <c r="AW109" s="42">
        <f t="shared" si="82"/>
        <v>0</v>
      </c>
      <c r="AX109" s="41">
        <f t="shared" si="83"/>
        <v>0</v>
      </c>
      <c r="AY109" s="36">
        <f t="shared" ca="1" si="84"/>
        <v>0</v>
      </c>
      <c r="AZ109" s="13">
        <f t="shared" ca="1" si="85"/>
        <v>0</v>
      </c>
      <c r="BA109" s="67">
        <f t="shared" si="57"/>
        <v>0</v>
      </c>
      <c r="BB109" s="38">
        <f t="shared" ca="1" si="58"/>
        <v>0</v>
      </c>
      <c r="BC109" s="65">
        <f t="shared" ca="1" si="59"/>
        <v>0</v>
      </c>
      <c r="BE109" s="64">
        <f t="shared" si="86"/>
        <v>0</v>
      </c>
      <c r="BF109" s="35" t="str">
        <f t="shared" si="88"/>
        <v>NÃO MEDIDO</v>
      </c>
    </row>
    <row r="110" spans="1:58" ht="60" customHeight="1" x14ac:dyDescent="0.2">
      <c r="A110" s="21" t="s">
        <v>53</v>
      </c>
      <c r="B110" s="21"/>
      <c r="C110" s="52" t="s">
        <v>401</v>
      </c>
      <c r="D110" s="51" t="s">
        <v>400</v>
      </c>
      <c r="E110" s="7" t="s">
        <v>81</v>
      </c>
      <c r="F110" s="49">
        <v>30</v>
      </c>
      <c r="G110" s="50">
        <v>0</v>
      </c>
      <c r="H110" s="50">
        <v>-30</v>
      </c>
      <c r="I110" s="50">
        <f t="shared" si="79"/>
        <v>0</v>
      </c>
      <c r="J110" s="68">
        <v>0.99</v>
      </c>
      <c r="K110" s="50">
        <f t="shared" si="80"/>
        <v>0</v>
      </c>
      <c r="L110" s="47"/>
      <c r="M110" s="46">
        <f t="shared" si="81"/>
        <v>0</v>
      </c>
      <c r="N110" s="42"/>
      <c r="O110" s="42">
        <f t="shared" si="60"/>
        <v>0</v>
      </c>
      <c r="P110" s="42">
        <f t="shared" si="61"/>
        <v>0</v>
      </c>
      <c r="Q110" s="42"/>
      <c r="R110" s="42">
        <f t="shared" si="62"/>
        <v>0</v>
      </c>
      <c r="S110" s="42">
        <f t="shared" si="63"/>
        <v>0</v>
      </c>
      <c r="T110" s="42"/>
      <c r="U110" s="42">
        <f t="shared" si="64"/>
        <v>0</v>
      </c>
      <c r="V110" s="42">
        <f t="shared" si="65"/>
        <v>0</v>
      </c>
      <c r="W110" s="42"/>
      <c r="X110" s="42">
        <f t="shared" si="66"/>
        <v>0</v>
      </c>
      <c r="Y110" s="42">
        <f t="shared" si="67"/>
        <v>0</v>
      </c>
      <c r="Z110" s="42"/>
      <c r="AA110" s="42">
        <f t="shared" si="68"/>
        <v>0</v>
      </c>
      <c r="AB110" s="42">
        <f t="shared" si="69"/>
        <v>0</v>
      </c>
      <c r="AC110" s="42"/>
      <c r="AD110" s="42">
        <f t="shared" si="70"/>
        <v>0</v>
      </c>
      <c r="AE110" s="42">
        <f t="shared" si="71"/>
        <v>0</v>
      </c>
      <c r="AF110" s="42"/>
      <c r="AG110" s="42">
        <f t="shared" si="72"/>
        <v>0</v>
      </c>
      <c r="AH110" s="42">
        <f t="shared" si="73"/>
        <v>0</v>
      </c>
      <c r="AI110" s="42"/>
      <c r="AJ110" s="42">
        <f t="shared" si="50"/>
        <v>0</v>
      </c>
      <c r="AK110" s="42">
        <f t="shared" si="51"/>
        <v>0</v>
      </c>
      <c r="AL110" s="42"/>
      <c r="AM110" s="42">
        <f t="shared" si="74"/>
        <v>0</v>
      </c>
      <c r="AN110" s="42">
        <f t="shared" si="53"/>
        <v>0</v>
      </c>
      <c r="AO110" s="42"/>
      <c r="AP110" s="42">
        <f t="shared" si="75"/>
        <v>0</v>
      </c>
      <c r="AQ110" s="42">
        <f t="shared" si="76"/>
        <v>0</v>
      </c>
      <c r="AR110" s="42"/>
      <c r="AS110" s="42">
        <f t="shared" si="77"/>
        <v>0</v>
      </c>
      <c r="AT110" s="42">
        <f t="shared" si="78"/>
        <v>0</v>
      </c>
      <c r="AU110" s="42"/>
      <c r="AV110" s="42">
        <f t="shared" si="87"/>
        <v>0</v>
      </c>
      <c r="AW110" s="42">
        <f t="shared" si="82"/>
        <v>0</v>
      </c>
      <c r="AX110" s="41">
        <f t="shared" si="83"/>
        <v>0</v>
      </c>
      <c r="AY110" s="36">
        <f t="shared" ca="1" si="84"/>
        <v>0</v>
      </c>
      <c r="AZ110" s="13">
        <f t="shared" ca="1" si="85"/>
        <v>0</v>
      </c>
      <c r="BA110" s="67">
        <f t="shared" si="57"/>
        <v>0</v>
      </c>
      <c r="BB110" s="38">
        <f t="shared" ca="1" si="58"/>
        <v>0</v>
      </c>
      <c r="BC110" s="65">
        <f t="shared" ca="1" si="59"/>
        <v>0</v>
      </c>
      <c r="BE110" s="64">
        <f t="shared" si="86"/>
        <v>0</v>
      </c>
      <c r="BF110" s="35" t="str">
        <f t="shared" si="88"/>
        <v>NÃO MEDIDO</v>
      </c>
    </row>
    <row r="111" spans="1:58" ht="60" customHeight="1" x14ac:dyDescent="0.2">
      <c r="A111" s="21" t="s">
        <v>53</v>
      </c>
      <c r="B111" s="21"/>
      <c r="C111" s="52" t="s">
        <v>399</v>
      </c>
      <c r="D111" s="51" t="s">
        <v>398</v>
      </c>
      <c r="E111" s="7" t="s">
        <v>81</v>
      </c>
      <c r="F111" s="49">
        <v>12</v>
      </c>
      <c r="G111" s="50">
        <v>0</v>
      </c>
      <c r="H111" s="50">
        <v>-12</v>
      </c>
      <c r="I111" s="50">
        <f t="shared" si="79"/>
        <v>0</v>
      </c>
      <c r="J111" s="68">
        <v>1.02</v>
      </c>
      <c r="K111" s="50">
        <f t="shared" si="80"/>
        <v>0</v>
      </c>
      <c r="L111" s="47"/>
      <c r="M111" s="46">
        <f t="shared" si="81"/>
        <v>0</v>
      </c>
      <c r="N111" s="42"/>
      <c r="O111" s="42">
        <f t="shared" si="60"/>
        <v>0</v>
      </c>
      <c r="P111" s="42">
        <f t="shared" si="61"/>
        <v>0</v>
      </c>
      <c r="Q111" s="42"/>
      <c r="R111" s="42">
        <f t="shared" si="62"/>
        <v>0</v>
      </c>
      <c r="S111" s="42">
        <f t="shared" si="63"/>
        <v>0</v>
      </c>
      <c r="T111" s="42"/>
      <c r="U111" s="42">
        <f t="shared" si="64"/>
        <v>0</v>
      </c>
      <c r="V111" s="42">
        <f t="shared" si="65"/>
        <v>0</v>
      </c>
      <c r="W111" s="42"/>
      <c r="X111" s="42">
        <f t="shared" si="66"/>
        <v>0</v>
      </c>
      <c r="Y111" s="42">
        <f t="shared" si="67"/>
        <v>0</v>
      </c>
      <c r="Z111" s="42"/>
      <c r="AA111" s="42">
        <f t="shared" si="68"/>
        <v>0</v>
      </c>
      <c r="AB111" s="42">
        <f t="shared" si="69"/>
        <v>0</v>
      </c>
      <c r="AC111" s="42"/>
      <c r="AD111" s="42">
        <f t="shared" si="70"/>
        <v>0</v>
      </c>
      <c r="AE111" s="42">
        <f t="shared" si="71"/>
        <v>0</v>
      </c>
      <c r="AF111" s="42"/>
      <c r="AG111" s="42">
        <f t="shared" si="72"/>
        <v>0</v>
      </c>
      <c r="AH111" s="42">
        <f t="shared" si="73"/>
        <v>0</v>
      </c>
      <c r="AI111" s="42"/>
      <c r="AJ111" s="42">
        <f t="shared" si="50"/>
        <v>0</v>
      </c>
      <c r="AK111" s="42">
        <f t="shared" si="51"/>
        <v>0</v>
      </c>
      <c r="AL111" s="42"/>
      <c r="AM111" s="42">
        <f t="shared" si="74"/>
        <v>0</v>
      </c>
      <c r="AN111" s="42">
        <f t="shared" si="53"/>
        <v>0</v>
      </c>
      <c r="AO111" s="42"/>
      <c r="AP111" s="42">
        <f t="shared" si="75"/>
        <v>0</v>
      </c>
      <c r="AQ111" s="42">
        <f t="shared" si="76"/>
        <v>0</v>
      </c>
      <c r="AR111" s="42"/>
      <c r="AS111" s="42">
        <f t="shared" si="77"/>
        <v>0</v>
      </c>
      <c r="AT111" s="42">
        <f t="shared" si="78"/>
        <v>0</v>
      </c>
      <c r="AU111" s="42"/>
      <c r="AV111" s="42">
        <f t="shared" si="87"/>
        <v>0</v>
      </c>
      <c r="AW111" s="42">
        <f t="shared" si="82"/>
        <v>0</v>
      </c>
      <c r="AX111" s="41">
        <f t="shared" si="83"/>
        <v>0</v>
      </c>
      <c r="AY111" s="36">
        <f t="shared" ca="1" si="84"/>
        <v>0</v>
      </c>
      <c r="AZ111" s="13">
        <f t="shared" ca="1" si="85"/>
        <v>0</v>
      </c>
      <c r="BA111" s="67">
        <f t="shared" si="57"/>
        <v>0</v>
      </c>
      <c r="BB111" s="38">
        <f t="shared" ca="1" si="58"/>
        <v>0</v>
      </c>
      <c r="BC111" s="65">
        <f t="shared" ca="1" si="59"/>
        <v>0</v>
      </c>
      <c r="BE111" s="64">
        <f t="shared" si="86"/>
        <v>0</v>
      </c>
      <c r="BF111" s="35" t="str">
        <f t="shared" si="88"/>
        <v>NÃO MEDIDO</v>
      </c>
    </row>
    <row r="112" spans="1:58" ht="60" customHeight="1" x14ac:dyDescent="0.2">
      <c r="A112" s="21" t="s">
        <v>53</v>
      </c>
      <c r="B112" s="21"/>
      <c r="C112" s="52" t="s">
        <v>397</v>
      </c>
      <c r="D112" s="51" t="s">
        <v>396</v>
      </c>
      <c r="E112" s="7" t="s">
        <v>81</v>
      </c>
      <c r="F112" s="49">
        <v>10</v>
      </c>
      <c r="G112" s="50">
        <v>0</v>
      </c>
      <c r="H112" s="50">
        <v>-10</v>
      </c>
      <c r="I112" s="50">
        <f t="shared" si="79"/>
        <v>0</v>
      </c>
      <c r="J112" s="68">
        <v>1.1100000000000001</v>
      </c>
      <c r="K112" s="50">
        <f t="shared" si="80"/>
        <v>0</v>
      </c>
      <c r="L112" s="47"/>
      <c r="M112" s="46">
        <f t="shared" si="81"/>
        <v>0</v>
      </c>
      <c r="N112" s="42"/>
      <c r="O112" s="42">
        <f t="shared" ref="O112:O143" si="89">ROUND($N112*$J112,2)</f>
        <v>0</v>
      </c>
      <c r="P112" s="42">
        <f t="shared" ref="P112:P143" si="90">ROUND(N112*L112,2)</f>
        <v>0</v>
      </c>
      <c r="Q112" s="42"/>
      <c r="R112" s="42">
        <f t="shared" ref="R112:R143" si="91">ROUND($Q112*$J112,2)</f>
        <v>0</v>
      </c>
      <c r="S112" s="42">
        <f t="shared" ref="S112:S143" si="92">ROUND(Q112*$L112,2)</f>
        <v>0</v>
      </c>
      <c r="T112" s="42"/>
      <c r="U112" s="42">
        <f t="shared" ref="U112:U143" si="93">ROUND($T112*$J112,2)</f>
        <v>0</v>
      </c>
      <c r="V112" s="42">
        <f t="shared" ref="V112:V143" si="94">ROUND(T112*$L112,2)</f>
        <v>0</v>
      </c>
      <c r="W112" s="42"/>
      <c r="X112" s="42">
        <f t="shared" ref="X112:X143" si="95">ROUND($W112*$J112,2)</f>
        <v>0</v>
      </c>
      <c r="Y112" s="42">
        <f t="shared" ref="Y112:Y143" si="96">ROUND(W112*$L112,2)</f>
        <v>0</v>
      </c>
      <c r="Z112" s="42"/>
      <c r="AA112" s="42">
        <f t="shared" ref="AA112:AA143" si="97">ROUND($Z112*$J112,2)</f>
        <v>0</v>
      </c>
      <c r="AB112" s="42">
        <f t="shared" ref="AB112:AB143" si="98">ROUND(Z112*$L112,2)</f>
        <v>0</v>
      </c>
      <c r="AC112" s="42"/>
      <c r="AD112" s="42">
        <f t="shared" ref="AD112:AD143" si="99">ROUND($AC112*$J112,2)</f>
        <v>0</v>
      </c>
      <c r="AE112" s="42">
        <f t="shared" ref="AE112:AE143" si="100">ROUND(AC112*$L112,2)</f>
        <v>0</v>
      </c>
      <c r="AF112" s="42"/>
      <c r="AG112" s="42">
        <f t="shared" ref="AG112:AG143" si="101">ROUND($AF112*$J112,2)</f>
        <v>0</v>
      </c>
      <c r="AH112" s="42">
        <f t="shared" ref="AH112:AH143" si="102">ROUND(AF112*$L112,2)</f>
        <v>0</v>
      </c>
      <c r="AI112" s="42"/>
      <c r="AJ112" s="42">
        <f t="shared" ref="AJ112:AJ175" si="103">ROUND($AI112*$J112,2)</f>
        <v>0</v>
      </c>
      <c r="AK112" s="42">
        <f t="shared" ref="AK112:AK175" si="104">ROUND($AI112*$L112,2)</f>
        <v>0</v>
      </c>
      <c r="AL112" s="42"/>
      <c r="AM112" s="42">
        <f t="shared" ref="AM112:AM143" si="105">ROUND($AL112*$J112,2)</f>
        <v>0</v>
      </c>
      <c r="AN112" s="42">
        <f t="shared" ref="AN112:AN175" si="106">ROUND($AL112*$L112,2)</f>
        <v>0</v>
      </c>
      <c r="AO112" s="42"/>
      <c r="AP112" s="42">
        <f t="shared" si="75"/>
        <v>0</v>
      </c>
      <c r="AQ112" s="42">
        <f t="shared" si="76"/>
        <v>0</v>
      </c>
      <c r="AR112" s="42"/>
      <c r="AS112" s="42">
        <f t="shared" si="77"/>
        <v>0</v>
      </c>
      <c r="AT112" s="42">
        <f t="shared" si="78"/>
        <v>0</v>
      </c>
      <c r="AU112" s="42"/>
      <c r="AV112" s="42">
        <f t="shared" si="87"/>
        <v>0</v>
      </c>
      <c r="AW112" s="42">
        <f t="shared" si="82"/>
        <v>0</v>
      </c>
      <c r="AX112" s="41">
        <f t="shared" si="83"/>
        <v>0</v>
      </c>
      <c r="AY112" s="36">
        <f t="shared" ca="1" si="84"/>
        <v>0</v>
      </c>
      <c r="AZ112" s="13">
        <f t="shared" ca="1" si="85"/>
        <v>0</v>
      </c>
      <c r="BA112" s="67">
        <f t="shared" si="57"/>
        <v>0</v>
      </c>
      <c r="BB112" s="38">
        <f t="shared" ca="1" si="58"/>
        <v>0</v>
      </c>
      <c r="BC112" s="65">
        <f t="shared" ca="1" si="59"/>
        <v>0</v>
      </c>
      <c r="BE112" s="64">
        <f t="shared" si="86"/>
        <v>0</v>
      </c>
      <c r="BF112" s="35" t="str">
        <f t="shared" si="88"/>
        <v>NÃO MEDIDO</v>
      </c>
    </row>
    <row r="113" spans="1:58" ht="90" customHeight="1" x14ac:dyDescent="0.2">
      <c r="A113" s="21" t="s">
        <v>53</v>
      </c>
      <c r="B113" s="21"/>
      <c r="C113" s="52" t="s">
        <v>395</v>
      </c>
      <c r="D113" s="51" t="s">
        <v>394</v>
      </c>
      <c r="E113" s="7" t="s">
        <v>81</v>
      </c>
      <c r="F113" s="49">
        <v>1</v>
      </c>
      <c r="G113" s="50">
        <v>0</v>
      </c>
      <c r="H113" s="50">
        <v>0</v>
      </c>
      <c r="I113" s="50">
        <f t="shared" si="79"/>
        <v>1</v>
      </c>
      <c r="J113" s="68">
        <v>398.8</v>
      </c>
      <c r="K113" s="50">
        <f t="shared" si="80"/>
        <v>398.8</v>
      </c>
      <c r="L113" s="47"/>
      <c r="M113" s="46">
        <f t="shared" si="81"/>
        <v>0</v>
      </c>
      <c r="N113" s="42">
        <v>1</v>
      </c>
      <c r="O113" s="42">
        <f t="shared" si="89"/>
        <v>398.8</v>
      </c>
      <c r="P113" s="42">
        <f t="shared" si="90"/>
        <v>0</v>
      </c>
      <c r="Q113" s="42"/>
      <c r="R113" s="42">
        <f t="shared" si="91"/>
        <v>0</v>
      </c>
      <c r="S113" s="42">
        <f t="shared" si="92"/>
        <v>0</v>
      </c>
      <c r="T113" s="42"/>
      <c r="U113" s="42">
        <f t="shared" si="93"/>
        <v>0</v>
      </c>
      <c r="V113" s="42">
        <f t="shared" si="94"/>
        <v>0</v>
      </c>
      <c r="W113" s="42"/>
      <c r="X113" s="42">
        <f t="shared" si="95"/>
        <v>0</v>
      </c>
      <c r="Y113" s="42">
        <f t="shared" si="96"/>
        <v>0</v>
      </c>
      <c r="Z113" s="42"/>
      <c r="AA113" s="42">
        <f t="shared" si="97"/>
        <v>0</v>
      </c>
      <c r="AB113" s="42">
        <f t="shared" si="98"/>
        <v>0</v>
      </c>
      <c r="AC113" s="42"/>
      <c r="AD113" s="42">
        <f t="shared" si="99"/>
        <v>0</v>
      </c>
      <c r="AE113" s="42">
        <f t="shared" si="100"/>
        <v>0</v>
      </c>
      <c r="AF113" s="42"/>
      <c r="AG113" s="42">
        <f t="shared" si="101"/>
        <v>0</v>
      </c>
      <c r="AH113" s="42">
        <f t="shared" si="102"/>
        <v>0</v>
      </c>
      <c r="AI113" s="42"/>
      <c r="AJ113" s="42">
        <f t="shared" si="103"/>
        <v>0</v>
      </c>
      <c r="AK113" s="42">
        <f t="shared" si="104"/>
        <v>0</v>
      </c>
      <c r="AL113" s="42"/>
      <c r="AM113" s="42">
        <f t="shared" si="105"/>
        <v>0</v>
      </c>
      <c r="AN113" s="42">
        <f t="shared" si="106"/>
        <v>0</v>
      </c>
      <c r="AO113" s="42"/>
      <c r="AP113" s="42">
        <f t="shared" si="75"/>
        <v>0</v>
      </c>
      <c r="AQ113" s="42">
        <f t="shared" si="76"/>
        <v>0</v>
      </c>
      <c r="AR113" s="42"/>
      <c r="AS113" s="42">
        <f t="shared" si="77"/>
        <v>0</v>
      </c>
      <c r="AT113" s="42">
        <f t="shared" si="78"/>
        <v>0</v>
      </c>
      <c r="AU113" s="42"/>
      <c r="AV113" s="42">
        <f t="shared" si="87"/>
        <v>0</v>
      </c>
      <c r="AW113" s="42">
        <f t="shared" si="82"/>
        <v>0</v>
      </c>
      <c r="AX113" s="41">
        <f t="shared" si="83"/>
        <v>1</v>
      </c>
      <c r="AY113" s="36">
        <f t="shared" ca="1" si="84"/>
        <v>398.8</v>
      </c>
      <c r="AZ113" s="13">
        <f t="shared" ca="1" si="85"/>
        <v>0</v>
      </c>
      <c r="BA113" s="67">
        <f t="shared" si="57"/>
        <v>0</v>
      </c>
      <c r="BB113" s="38">
        <f t="shared" ca="1" si="58"/>
        <v>0</v>
      </c>
      <c r="BC113" s="65">
        <f t="shared" ca="1" si="59"/>
        <v>0</v>
      </c>
      <c r="BE113" s="64">
        <f t="shared" si="86"/>
        <v>0</v>
      </c>
      <c r="BF113" s="35" t="str">
        <f t="shared" si="88"/>
        <v>NÃO MEDIDO</v>
      </c>
    </row>
    <row r="114" spans="1:58" ht="60" customHeight="1" x14ac:dyDescent="0.2">
      <c r="A114" s="21" t="s">
        <v>53</v>
      </c>
      <c r="B114" s="21"/>
      <c r="C114" s="52" t="s">
        <v>393</v>
      </c>
      <c r="D114" s="51" t="s">
        <v>392</v>
      </c>
      <c r="E114" s="7" t="s">
        <v>81</v>
      </c>
      <c r="F114" s="49">
        <v>1</v>
      </c>
      <c r="G114" s="50">
        <v>0</v>
      </c>
      <c r="H114" s="50">
        <v>0</v>
      </c>
      <c r="I114" s="50">
        <f t="shared" si="79"/>
        <v>1</v>
      </c>
      <c r="J114" s="68">
        <v>155.21</v>
      </c>
      <c r="K114" s="50">
        <f t="shared" si="80"/>
        <v>155.21</v>
      </c>
      <c r="L114" s="47"/>
      <c r="M114" s="46">
        <f t="shared" si="81"/>
        <v>0</v>
      </c>
      <c r="N114" s="42">
        <v>1</v>
      </c>
      <c r="O114" s="42">
        <f t="shared" si="89"/>
        <v>155.21</v>
      </c>
      <c r="P114" s="42">
        <f t="shared" si="90"/>
        <v>0</v>
      </c>
      <c r="Q114" s="42"/>
      <c r="R114" s="42">
        <f t="shared" si="91"/>
        <v>0</v>
      </c>
      <c r="S114" s="42">
        <f t="shared" si="92"/>
        <v>0</v>
      </c>
      <c r="T114" s="42"/>
      <c r="U114" s="42">
        <f t="shared" si="93"/>
        <v>0</v>
      </c>
      <c r="V114" s="42">
        <f t="shared" si="94"/>
        <v>0</v>
      </c>
      <c r="W114" s="42"/>
      <c r="X114" s="42">
        <f t="shared" si="95"/>
        <v>0</v>
      </c>
      <c r="Y114" s="42">
        <f t="shared" si="96"/>
        <v>0</v>
      </c>
      <c r="Z114" s="42"/>
      <c r="AA114" s="42">
        <f t="shared" si="97"/>
        <v>0</v>
      </c>
      <c r="AB114" s="42">
        <f t="shared" si="98"/>
        <v>0</v>
      </c>
      <c r="AC114" s="42"/>
      <c r="AD114" s="42">
        <f t="shared" si="99"/>
        <v>0</v>
      </c>
      <c r="AE114" s="42">
        <f t="shared" si="100"/>
        <v>0</v>
      </c>
      <c r="AF114" s="42"/>
      <c r="AG114" s="42">
        <f t="shared" si="101"/>
        <v>0</v>
      </c>
      <c r="AH114" s="42">
        <f t="shared" si="102"/>
        <v>0</v>
      </c>
      <c r="AI114" s="42"/>
      <c r="AJ114" s="42">
        <f t="shared" si="103"/>
        <v>0</v>
      </c>
      <c r="AK114" s="42">
        <f t="shared" si="104"/>
        <v>0</v>
      </c>
      <c r="AL114" s="42"/>
      <c r="AM114" s="42">
        <f t="shared" si="105"/>
        <v>0</v>
      </c>
      <c r="AN114" s="42">
        <f t="shared" si="106"/>
        <v>0</v>
      </c>
      <c r="AO114" s="42"/>
      <c r="AP114" s="42">
        <f t="shared" si="75"/>
        <v>0</v>
      </c>
      <c r="AQ114" s="42">
        <f t="shared" si="76"/>
        <v>0</v>
      </c>
      <c r="AR114" s="42"/>
      <c r="AS114" s="42">
        <f t="shared" si="77"/>
        <v>0</v>
      </c>
      <c r="AT114" s="42">
        <f t="shared" si="78"/>
        <v>0</v>
      </c>
      <c r="AU114" s="42"/>
      <c r="AV114" s="42">
        <f t="shared" si="87"/>
        <v>0</v>
      </c>
      <c r="AW114" s="42">
        <f t="shared" si="82"/>
        <v>0</v>
      </c>
      <c r="AX114" s="41">
        <f t="shared" si="83"/>
        <v>1</v>
      </c>
      <c r="AY114" s="36">
        <f t="shared" ca="1" si="84"/>
        <v>155.21</v>
      </c>
      <c r="AZ114" s="13">
        <f t="shared" ca="1" si="85"/>
        <v>0</v>
      </c>
      <c r="BA114" s="67">
        <f t="shared" si="57"/>
        <v>0</v>
      </c>
      <c r="BB114" s="38">
        <f t="shared" ca="1" si="58"/>
        <v>0</v>
      </c>
      <c r="BC114" s="65">
        <f t="shared" ca="1" si="59"/>
        <v>0</v>
      </c>
      <c r="BE114" s="64">
        <f t="shared" si="86"/>
        <v>0</v>
      </c>
      <c r="BF114" s="35" t="str">
        <f t="shared" si="88"/>
        <v>NÃO MEDIDO</v>
      </c>
    </row>
    <row r="115" spans="1:58" ht="60" customHeight="1" x14ac:dyDescent="0.2">
      <c r="A115" s="21" t="s">
        <v>53</v>
      </c>
      <c r="B115" s="21"/>
      <c r="C115" s="52" t="s">
        <v>391</v>
      </c>
      <c r="D115" s="51" t="s">
        <v>390</v>
      </c>
      <c r="E115" s="7" t="s">
        <v>81</v>
      </c>
      <c r="F115" s="49">
        <v>1</v>
      </c>
      <c r="G115" s="50">
        <v>0</v>
      </c>
      <c r="H115" s="50">
        <v>0</v>
      </c>
      <c r="I115" s="50">
        <f t="shared" si="79"/>
        <v>1</v>
      </c>
      <c r="J115" s="68">
        <v>77.599999999999994</v>
      </c>
      <c r="K115" s="50">
        <f t="shared" si="80"/>
        <v>77.599999999999994</v>
      </c>
      <c r="L115" s="47"/>
      <c r="M115" s="46">
        <f t="shared" si="81"/>
        <v>0</v>
      </c>
      <c r="N115" s="42"/>
      <c r="O115" s="42">
        <f t="shared" si="89"/>
        <v>0</v>
      </c>
      <c r="P115" s="42">
        <f t="shared" si="90"/>
        <v>0</v>
      </c>
      <c r="Q115" s="42"/>
      <c r="R115" s="42">
        <f t="shared" si="91"/>
        <v>0</v>
      </c>
      <c r="S115" s="42">
        <f t="shared" si="92"/>
        <v>0</v>
      </c>
      <c r="T115" s="42"/>
      <c r="U115" s="42">
        <f t="shared" si="93"/>
        <v>0</v>
      </c>
      <c r="V115" s="42">
        <f t="shared" si="94"/>
        <v>0</v>
      </c>
      <c r="W115" s="42"/>
      <c r="X115" s="42">
        <f t="shared" si="95"/>
        <v>0</v>
      </c>
      <c r="Y115" s="42">
        <f t="shared" si="96"/>
        <v>0</v>
      </c>
      <c r="Z115" s="42"/>
      <c r="AA115" s="42">
        <f t="shared" si="97"/>
        <v>0</v>
      </c>
      <c r="AB115" s="42">
        <f t="shared" si="98"/>
        <v>0</v>
      </c>
      <c r="AC115" s="42"/>
      <c r="AD115" s="42">
        <f t="shared" si="99"/>
        <v>0</v>
      </c>
      <c r="AE115" s="42">
        <f t="shared" si="100"/>
        <v>0</v>
      </c>
      <c r="AF115" s="42"/>
      <c r="AG115" s="42">
        <f t="shared" si="101"/>
        <v>0</v>
      </c>
      <c r="AH115" s="42">
        <f t="shared" si="102"/>
        <v>0</v>
      </c>
      <c r="AI115" s="42"/>
      <c r="AJ115" s="42">
        <f t="shared" si="103"/>
        <v>0</v>
      </c>
      <c r="AK115" s="42">
        <f t="shared" si="104"/>
        <v>0</v>
      </c>
      <c r="AL115" s="42"/>
      <c r="AM115" s="42">
        <f t="shared" si="105"/>
        <v>0</v>
      </c>
      <c r="AN115" s="42">
        <f t="shared" si="106"/>
        <v>0</v>
      </c>
      <c r="AO115" s="42"/>
      <c r="AP115" s="42">
        <f t="shared" si="75"/>
        <v>0</v>
      </c>
      <c r="AQ115" s="42">
        <f t="shared" si="76"/>
        <v>0</v>
      </c>
      <c r="AR115" s="42"/>
      <c r="AS115" s="42">
        <f t="shared" si="77"/>
        <v>0</v>
      </c>
      <c r="AT115" s="42">
        <f t="shared" si="78"/>
        <v>0</v>
      </c>
      <c r="AU115" s="42"/>
      <c r="AV115" s="42">
        <f t="shared" si="87"/>
        <v>0</v>
      </c>
      <c r="AW115" s="42">
        <f t="shared" si="82"/>
        <v>0</v>
      </c>
      <c r="AX115" s="41">
        <f t="shared" si="83"/>
        <v>0</v>
      </c>
      <c r="AY115" s="36">
        <f t="shared" ca="1" si="84"/>
        <v>0</v>
      </c>
      <c r="AZ115" s="13">
        <f t="shared" ca="1" si="85"/>
        <v>0</v>
      </c>
      <c r="BA115" s="67">
        <f t="shared" si="57"/>
        <v>1</v>
      </c>
      <c r="BB115" s="38">
        <f t="shared" ca="1" si="58"/>
        <v>77.599999999999994</v>
      </c>
      <c r="BC115" s="65">
        <f t="shared" ca="1" si="59"/>
        <v>0</v>
      </c>
      <c r="BE115" s="64">
        <f t="shared" si="86"/>
        <v>0</v>
      </c>
      <c r="BF115" s="35" t="str">
        <f t="shared" si="88"/>
        <v>NÃO MEDIDO</v>
      </c>
    </row>
    <row r="116" spans="1:58" ht="150" customHeight="1" x14ac:dyDescent="0.2">
      <c r="A116" s="21" t="s">
        <v>53</v>
      </c>
      <c r="B116" s="21"/>
      <c r="C116" s="52" t="s">
        <v>389</v>
      </c>
      <c r="D116" s="51" t="s">
        <v>388</v>
      </c>
      <c r="E116" s="7" t="s">
        <v>81</v>
      </c>
      <c r="F116" s="49">
        <v>1</v>
      </c>
      <c r="G116" s="50">
        <v>0</v>
      </c>
      <c r="H116" s="50">
        <v>-1</v>
      </c>
      <c r="I116" s="50">
        <f t="shared" si="79"/>
        <v>0</v>
      </c>
      <c r="J116" s="68">
        <v>77.599999999999994</v>
      </c>
      <c r="K116" s="50">
        <f t="shared" si="80"/>
        <v>0</v>
      </c>
      <c r="L116" s="47"/>
      <c r="M116" s="46">
        <f t="shared" si="81"/>
        <v>0</v>
      </c>
      <c r="N116" s="42"/>
      <c r="O116" s="42">
        <f t="shared" si="89"/>
        <v>0</v>
      </c>
      <c r="P116" s="42">
        <f t="shared" si="90"/>
        <v>0</v>
      </c>
      <c r="Q116" s="42"/>
      <c r="R116" s="42">
        <f t="shared" si="91"/>
        <v>0</v>
      </c>
      <c r="S116" s="42">
        <f t="shared" si="92"/>
        <v>0</v>
      </c>
      <c r="T116" s="42"/>
      <c r="U116" s="42">
        <f t="shared" si="93"/>
        <v>0</v>
      </c>
      <c r="V116" s="42">
        <f t="shared" si="94"/>
        <v>0</v>
      </c>
      <c r="W116" s="42"/>
      <c r="X116" s="42">
        <f t="shared" si="95"/>
        <v>0</v>
      </c>
      <c r="Y116" s="42">
        <f t="shared" si="96"/>
        <v>0</v>
      </c>
      <c r="Z116" s="42"/>
      <c r="AA116" s="42">
        <f t="shared" si="97"/>
        <v>0</v>
      </c>
      <c r="AB116" s="42">
        <f t="shared" si="98"/>
        <v>0</v>
      </c>
      <c r="AC116" s="42"/>
      <c r="AD116" s="42">
        <f t="shared" si="99"/>
        <v>0</v>
      </c>
      <c r="AE116" s="42">
        <f t="shared" si="100"/>
        <v>0</v>
      </c>
      <c r="AF116" s="42"/>
      <c r="AG116" s="42">
        <f t="shared" si="101"/>
        <v>0</v>
      </c>
      <c r="AH116" s="42">
        <f t="shared" si="102"/>
        <v>0</v>
      </c>
      <c r="AI116" s="42"/>
      <c r="AJ116" s="42">
        <f t="shared" si="103"/>
        <v>0</v>
      </c>
      <c r="AK116" s="42">
        <f t="shared" si="104"/>
        <v>0</v>
      </c>
      <c r="AL116" s="42"/>
      <c r="AM116" s="42">
        <f t="shared" si="105"/>
        <v>0</v>
      </c>
      <c r="AN116" s="42">
        <f t="shared" si="106"/>
        <v>0</v>
      </c>
      <c r="AO116" s="42"/>
      <c r="AP116" s="42">
        <f t="shared" si="75"/>
        <v>0</v>
      </c>
      <c r="AQ116" s="42">
        <f t="shared" si="76"/>
        <v>0</v>
      </c>
      <c r="AR116" s="42"/>
      <c r="AS116" s="42">
        <f t="shared" si="77"/>
        <v>0</v>
      </c>
      <c r="AT116" s="42">
        <f t="shared" si="78"/>
        <v>0</v>
      </c>
      <c r="AU116" s="42"/>
      <c r="AV116" s="42">
        <f t="shared" si="87"/>
        <v>0</v>
      </c>
      <c r="AW116" s="42">
        <f t="shared" si="82"/>
        <v>0</v>
      </c>
      <c r="AX116" s="41">
        <f t="shared" si="83"/>
        <v>0</v>
      </c>
      <c r="AY116" s="36">
        <f t="shared" ca="1" si="84"/>
        <v>0</v>
      </c>
      <c r="AZ116" s="13">
        <f t="shared" ca="1" si="85"/>
        <v>0</v>
      </c>
      <c r="BA116" s="67">
        <f t="shared" si="57"/>
        <v>0</v>
      </c>
      <c r="BB116" s="38">
        <f t="shared" ca="1" si="58"/>
        <v>0</v>
      </c>
      <c r="BC116" s="65">
        <f t="shared" ca="1" si="59"/>
        <v>0</v>
      </c>
      <c r="BE116" s="64">
        <f t="shared" si="86"/>
        <v>0</v>
      </c>
      <c r="BF116" s="35" t="str">
        <f t="shared" si="88"/>
        <v>NÃO MEDIDO</v>
      </c>
    </row>
    <row r="117" spans="1:58" ht="60" customHeight="1" x14ac:dyDescent="0.2">
      <c r="A117" s="21" t="s">
        <v>53</v>
      </c>
      <c r="B117" s="21"/>
      <c r="C117" s="52" t="s">
        <v>387</v>
      </c>
      <c r="D117" s="51" t="s">
        <v>386</v>
      </c>
      <c r="E117" s="7" t="s">
        <v>81</v>
      </c>
      <c r="F117" s="49">
        <v>4</v>
      </c>
      <c r="G117" s="50">
        <v>0</v>
      </c>
      <c r="H117" s="50">
        <v>-4</v>
      </c>
      <c r="I117" s="50">
        <f t="shared" si="79"/>
        <v>0</v>
      </c>
      <c r="J117" s="68">
        <v>0.9</v>
      </c>
      <c r="K117" s="50">
        <f t="shared" si="80"/>
        <v>0</v>
      </c>
      <c r="L117" s="47"/>
      <c r="M117" s="46">
        <f t="shared" si="81"/>
        <v>0</v>
      </c>
      <c r="N117" s="42"/>
      <c r="O117" s="42">
        <f t="shared" si="89"/>
        <v>0</v>
      </c>
      <c r="P117" s="42">
        <f t="shared" si="90"/>
        <v>0</v>
      </c>
      <c r="Q117" s="42"/>
      <c r="R117" s="42">
        <f t="shared" si="91"/>
        <v>0</v>
      </c>
      <c r="S117" s="42">
        <f t="shared" si="92"/>
        <v>0</v>
      </c>
      <c r="T117" s="42"/>
      <c r="U117" s="42">
        <f t="shared" si="93"/>
        <v>0</v>
      </c>
      <c r="V117" s="42">
        <f t="shared" si="94"/>
        <v>0</v>
      </c>
      <c r="W117" s="42"/>
      <c r="X117" s="42">
        <f t="shared" si="95"/>
        <v>0</v>
      </c>
      <c r="Y117" s="42">
        <f t="shared" si="96"/>
        <v>0</v>
      </c>
      <c r="Z117" s="42"/>
      <c r="AA117" s="42">
        <f t="shared" si="97"/>
        <v>0</v>
      </c>
      <c r="AB117" s="42">
        <f t="shared" si="98"/>
        <v>0</v>
      </c>
      <c r="AC117" s="42"/>
      <c r="AD117" s="42">
        <f t="shared" si="99"/>
        <v>0</v>
      </c>
      <c r="AE117" s="42">
        <f t="shared" si="100"/>
        <v>0</v>
      </c>
      <c r="AF117" s="42"/>
      <c r="AG117" s="42">
        <f t="shared" si="101"/>
        <v>0</v>
      </c>
      <c r="AH117" s="42">
        <f t="shared" si="102"/>
        <v>0</v>
      </c>
      <c r="AI117" s="42"/>
      <c r="AJ117" s="42">
        <f t="shared" si="103"/>
        <v>0</v>
      </c>
      <c r="AK117" s="42">
        <f t="shared" si="104"/>
        <v>0</v>
      </c>
      <c r="AL117" s="42"/>
      <c r="AM117" s="42">
        <f t="shared" si="105"/>
        <v>0</v>
      </c>
      <c r="AN117" s="42">
        <f t="shared" si="106"/>
        <v>0</v>
      </c>
      <c r="AO117" s="42"/>
      <c r="AP117" s="42">
        <f t="shared" si="75"/>
        <v>0</v>
      </c>
      <c r="AQ117" s="42">
        <f t="shared" si="76"/>
        <v>0</v>
      </c>
      <c r="AR117" s="42"/>
      <c r="AS117" s="42">
        <f t="shared" si="77"/>
        <v>0</v>
      </c>
      <c r="AT117" s="42">
        <f t="shared" si="78"/>
        <v>0</v>
      </c>
      <c r="AU117" s="42"/>
      <c r="AV117" s="42">
        <f t="shared" si="87"/>
        <v>0</v>
      </c>
      <c r="AW117" s="42">
        <f t="shared" si="82"/>
        <v>0</v>
      </c>
      <c r="AX117" s="41">
        <f t="shared" si="83"/>
        <v>0</v>
      </c>
      <c r="AY117" s="36">
        <f t="shared" ca="1" si="84"/>
        <v>0</v>
      </c>
      <c r="AZ117" s="13">
        <f t="shared" ca="1" si="85"/>
        <v>0</v>
      </c>
      <c r="BA117" s="67">
        <f t="shared" si="57"/>
        <v>0</v>
      </c>
      <c r="BB117" s="38">
        <f t="shared" ca="1" si="58"/>
        <v>0</v>
      </c>
      <c r="BC117" s="65">
        <f t="shared" ca="1" si="59"/>
        <v>0</v>
      </c>
      <c r="BE117" s="64">
        <f t="shared" si="86"/>
        <v>0</v>
      </c>
      <c r="BF117" s="35" t="str">
        <f t="shared" si="88"/>
        <v>NÃO MEDIDO</v>
      </c>
    </row>
    <row r="118" spans="1:58" ht="30" customHeight="1" x14ac:dyDescent="0.2">
      <c r="A118" s="21" t="s">
        <v>53</v>
      </c>
      <c r="B118" s="21"/>
      <c r="C118" s="52" t="s">
        <v>385</v>
      </c>
      <c r="D118" s="51" t="s">
        <v>384</v>
      </c>
      <c r="E118" s="7" t="s">
        <v>81</v>
      </c>
      <c r="F118" s="49">
        <v>2</v>
      </c>
      <c r="G118" s="50">
        <v>0</v>
      </c>
      <c r="H118" s="50">
        <v>-2</v>
      </c>
      <c r="I118" s="50">
        <f t="shared" si="79"/>
        <v>0</v>
      </c>
      <c r="J118" s="68">
        <v>8.52</v>
      </c>
      <c r="K118" s="50">
        <f t="shared" si="80"/>
        <v>0</v>
      </c>
      <c r="L118" s="47"/>
      <c r="M118" s="46">
        <f t="shared" si="81"/>
        <v>0</v>
      </c>
      <c r="N118" s="42"/>
      <c r="O118" s="42">
        <f t="shared" si="89"/>
        <v>0</v>
      </c>
      <c r="P118" s="42">
        <f t="shared" si="90"/>
        <v>0</v>
      </c>
      <c r="Q118" s="42"/>
      <c r="R118" s="42">
        <f t="shared" si="91"/>
        <v>0</v>
      </c>
      <c r="S118" s="42">
        <f t="shared" si="92"/>
        <v>0</v>
      </c>
      <c r="T118" s="42"/>
      <c r="U118" s="42">
        <f t="shared" si="93"/>
        <v>0</v>
      </c>
      <c r="V118" s="42">
        <f t="shared" si="94"/>
        <v>0</v>
      </c>
      <c r="W118" s="42"/>
      <c r="X118" s="42">
        <f t="shared" si="95"/>
        <v>0</v>
      </c>
      <c r="Y118" s="42">
        <f t="shared" si="96"/>
        <v>0</v>
      </c>
      <c r="Z118" s="42"/>
      <c r="AA118" s="42">
        <f t="shared" si="97"/>
        <v>0</v>
      </c>
      <c r="AB118" s="42">
        <f t="shared" si="98"/>
        <v>0</v>
      </c>
      <c r="AC118" s="42"/>
      <c r="AD118" s="42">
        <f t="shared" si="99"/>
        <v>0</v>
      </c>
      <c r="AE118" s="42">
        <f t="shared" si="100"/>
        <v>0</v>
      </c>
      <c r="AF118" s="42"/>
      <c r="AG118" s="42">
        <f t="shared" si="101"/>
        <v>0</v>
      </c>
      <c r="AH118" s="42">
        <f t="shared" si="102"/>
        <v>0</v>
      </c>
      <c r="AI118" s="42"/>
      <c r="AJ118" s="42">
        <f t="shared" si="103"/>
        <v>0</v>
      </c>
      <c r="AK118" s="42">
        <f t="shared" si="104"/>
        <v>0</v>
      </c>
      <c r="AL118" s="42"/>
      <c r="AM118" s="42">
        <f t="shared" si="105"/>
        <v>0</v>
      </c>
      <c r="AN118" s="42">
        <f t="shared" si="106"/>
        <v>0</v>
      </c>
      <c r="AO118" s="42"/>
      <c r="AP118" s="42">
        <f t="shared" si="75"/>
        <v>0</v>
      </c>
      <c r="AQ118" s="42">
        <f t="shared" si="76"/>
        <v>0</v>
      </c>
      <c r="AR118" s="42"/>
      <c r="AS118" s="42">
        <f t="shared" si="77"/>
        <v>0</v>
      </c>
      <c r="AT118" s="42">
        <f t="shared" si="78"/>
        <v>0</v>
      </c>
      <c r="AU118" s="42"/>
      <c r="AV118" s="42">
        <f t="shared" si="87"/>
        <v>0</v>
      </c>
      <c r="AW118" s="42">
        <f t="shared" si="82"/>
        <v>0</v>
      </c>
      <c r="AX118" s="41">
        <f t="shared" si="83"/>
        <v>0</v>
      </c>
      <c r="AY118" s="36">
        <f t="shared" ca="1" si="84"/>
        <v>0</v>
      </c>
      <c r="AZ118" s="13">
        <f t="shared" ca="1" si="85"/>
        <v>0</v>
      </c>
      <c r="BA118" s="67">
        <f t="shared" si="57"/>
        <v>0</v>
      </c>
      <c r="BB118" s="38">
        <f t="shared" ca="1" si="58"/>
        <v>0</v>
      </c>
      <c r="BC118" s="65">
        <f t="shared" ca="1" si="59"/>
        <v>0</v>
      </c>
      <c r="BE118" s="64">
        <f t="shared" si="86"/>
        <v>0</v>
      </c>
      <c r="BF118" s="35" t="str">
        <f t="shared" si="88"/>
        <v>NÃO MEDIDO</v>
      </c>
    </row>
    <row r="119" spans="1:58" ht="30" customHeight="1" x14ac:dyDescent="0.2">
      <c r="A119" s="21" t="s">
        <v>53</v>
      </c>
      <c r="B119" s="21"/>
      <c r="C119" s="52" t="s">
        <v>383</v>
      </c>
      <c r="D119" s="51" t="s">
        <v>382</v>
      </c>
      <c r="E119" s="7" t="s">
        <v>81</v>
      </c>
      <c r="F119" s="49">
        <v>2</v>
      </c>
      <c r="G119" s="50">
        <v>0</v>
      </c>
      <c r="H119" s="50">
        <v>-2</v>
      </c>
      <c r="I119" s="50">
        <f t="shared" si="79"/>
        <v>0</v>
      </c>
      <c r="J119" s="68">
        <v>8.9499999999999993</v>
      </c>
      <c r="K119" s="50">
        <f t="shared" si="80"/>
        <v>0</v>
      </c>
      <c r="L119" s="47"/>
      <c r="M119" s="46">
        <f t="shared" si="81"/>
        <v>0</v>
      </c>
      <c r="N119" s="42"/>
      <c r="O119" s="42">
        <f t="shared" si="89"/>
        <v>0</v>
      </c>
      <c r="P119" s="42">
        <f t="shared" si="90"/>
        <v>0</v>
      </c>
      <c r="Q119" s="42"/>
      <c r="R119" s="42">
        <f t="shared" si="91"/>
        <v>0</v>
      </c>
      <c r="S119" s="42">
        <f t="shared" si="92"/>
        <v>0</v>
      </c>
      <c r="T119" s="42"/>
      <c r="U119" s="42">
        <f t="shared" si="93"/>
        <v>0</v>
      </c>
      <c r="V119" s="42">
        <f t="shared" si="94"/>
        <v>0</v>
      </c>
      <c r="W119" s="42"/>
      <c r="X119" s="42">
        <f t="shared" si="95"/>
        <v>0</v>
      </c>
      <c r="Y119" s="42">
        <f t="shared" si="96"/>
        <v>0</v>
      </c>
      <c r="Z119" s="42"/>
      <c r="AA119" s="42">
        <f t="shared" si="97"/>
        <v>0</v>
      </c>
      <c r="AB119" s="42">
        <f t="shared" si="98"/>
        <v>0</v>
      </c>
      <c r="AC119" s="42"/>
      <c r="AD119" s="42">
        <f t="shared" si="99"/>
        <v>0</v>
      </c>
      <c r="AE119" s="42">
        <f t="shared" si="100"/>
        <v>0</v>
      </c>
      <c r="AF119" s="42"/>
      <c r="AG119" s="42">
        <f t="shared" si="101"/>
        <v>0</v>
      </c>
      <c r="AH119" s="42">
        <f t="shared" si="102"/>
        <v>0</v>
      </c>
      <c r="AI119" s="42"/>
      <c r="AJ119" s="42">
        <f t="shared" si="103"/>
        <v>0</v>
      </c>
      <c r="AK119" s="42">
        <f t="shared" si="104"/>
        <v>0</v>
      </c>
      <c r="AL119" s="42"/>
      <c r="AM119" s="42">
        <f t="shared" si="105"/>
        <v>0</v>
      </c>
      <c r="AN119" s="42">
        <f t="shared" si="106"/>
        <v>0</v>
      </c>
      <c r="AO119" s="42"/>
      <c r="AP119" s="42">
        <f t="shared" si="75"/>
        <v>0</v>
      </c>
      <c r="AQ119" s="42">
        <f t="shared" si="76"/>
        <v>0</v>
      </c>
      <c r="AR119" s="42"/>
      <c r="AS119" s="42">
        <f t="shared" si="77"/>
        <v>0</v>
      </c>
      <c r="AT119" s="42">
        <f t="shared" si="78"/>
        <v>0</v>
      </c>
      <c r="AU119" s="42"/>
      <c r="AV119" s="42">
        <f t="shared" si="87"/>
        <v>0</v>
      </c>
      <c r="AW119" s="42">
        <f t="shared" si="82"/>
        <v>0</v>
      </c>
      <c r="AX119" s="41">
        <f t="shared" si="83"/>
        <v>0</v>
      </c>
      <c r="AY119" s="36">
        <f t="shared" ca="1" si="84"/>
        <v>0</v>
      </c>
      <c r="AZ119" s="13">
        <f t="shared" ca="1" si="85"/>
        <v>0</v>
      </c>
      <c r="BA119" s="67">
        <f t="shared" si="57"/>
        <v>0</v>
      </c>
      <c r="BB119" s="38">
        <f t="shared" ca="1" si="58"/>
        <v>0</v>
      </c>
      <c r="BC119" s="65">
        <f t="shared" ca="1" si="59"/>
        <v>0</v>
      </c>
      <c r="BE119" s="64">
        <f t="shared" si="86"/>
        <v>0</v>
      </c>
      <c r="BF119" s="35" t="str">
        <f t="shared" si="88"/>
        <v>NÃO MEDIDO</v>
      </c>
    </row>
    <row r="120" spans="1:58" ht="120" customHeight="1" x14ac:dyDescent="0.2">
      <c r="A120" s="21" t="s">
        <v>53</v>
      </c>
      <c r="B120" s="21"/>
      <c r="C120" s="52" t="s">
        <v>381</v>
      </c>
      <c r="D120" s="51" t="s">
        <v>380</v>
      </c>
      <c r="E120" s="7" t="s">
        <v>81</v>
      </c>
      <c r="F120" s="49">
        <v>6</v>
      </c>
      <c r="G120" s="50">
        <v>0</v>
      </c>
      <c r="H120" s="50">
        <v>-6</v>
      </c>
      <c r="I120" s="50">
        <f t="shared" si="79"/>
        <v>0</v>
      </c>
      <c r="J120" s="68">
        <v>714.4</v>
      </c>
      <c r="K120" s="50">
        <f t="shared" si="80"/>
        <v>0</v>
      </c>
      <c r="L120" s="47"/>
      <c r="M120" s="46">
        <f t="shared" si="81"/>
        <v>0</v>
      </c>
      <c r="N120" s="42"/>
      <c r="O120" s="42">
        <f t="shared" si="89"/>
        <v>0</v>
      </c>
      <c r="P120" s="42">
        <f t="shared" si="90"/>
        <v>0</v>
      </c>
      <c r="Q120" s="42"/>
      <c r="R120" s="42">
        <f t="shared" si="91"/>
        <v>0</v>
      </c>
      <c r="S120" s="42">
        <f t="shared" si="92"/>
        <v>0</v>
      </c>
      <c r="T120" s="42"/>
      <c r="U120" s="42">
        <f t="shared" si="93"/>
        <v>0</v>
      </c>
      <c r="V120" s="42">
        <f t="shared" si="94"/>
        <v>0</v>
      </c>
      <c r="W120" s="42"/>
      <c r="X120" s="42">
        <f t="shared" si="95"/>
        <v>0</v>
      </c>
      <c r="Y120" s="42">
        <f t="shared" si="96"/>
        <v>0</v>
      </c>
      <c r="Z120" s="42"/>
      <c r="AA120" s="42">
        <f t="shared" si="97"/>
        <v>0</v>
      </c>
      <c r="AB120" s="42">
        <f t="shared" si="98"/>
        <v>0</v>
      </c>
      <c r="AC120" s="42"/>
      <c r="AD120" s="42">
        <f t="shared" si="99"/>
        <v>0</v>
      </c>
      <c r="AE120" s="42">
        <f t="shared" si="100"/>
        <v>0</v>
      </c>
      <c r="AF120" s="42"/>
      <c r="AG120" s="42">
        <f t="shared" si="101"/>
        <v>0</v>
      </c>
      <c r="AH120" s="42">
        <f t="shared" si="102"/>
        <v>0</v>
      </c>
      <c r="AI120" s="42"/>
      <c r="AJ120" s="42">
        <f t="shared" si="103"/>
        <v>0</v>
      </c>
      <c r="AK120" s="42">
        <f t="shared" si="104"/>
        <v>0</v>
      </c>
      <c r="AL120" s="42"/>
      <c r="AM120" s="42">
        <f t="shared" si="105"/>
        <v>0</v>
      </c>
      <c r="AN120" s="42">
        <f t="shared" si="106"/>
        <v>0</v>
      </c>
      <c r="AO120" s="42"/>
      <c r="AP120" s="42">
        <f t="shared" si="75"/>
        <v>0</v>
      </c>
      <c r="AQ120" s="42">
        <f t="shared" si="76"/>
        <v>0</v>
      </c>
      <c r="AR120" s="42"/>
      <c r="AS120" s="42">
        <f t="shared" si="77"/>
        <v>0</v>
      </c>
      <c r="AT120" s="42">
        <f t="shared" si="78"/>
        <v>0</v>
      </c>
      <c r="AU120" s="42"/>
      <c r="AV120" s="42">
        <f t="shared" si="87"/>
        <v>0</v>
      </c>
      <c r="AW120" s="42">
        <f t="shared" si="82"/>
        <v>0</v>
      </c>
      <c r="AX120" s="41">
        <f t="shared" si="83"/>
        <v>0</v>
      </c>
      <c r="AY120" s="36">
        <f t="shared" ca="1" si="84"/>
        <v>0</v>
      </c>
      <c r="AZ120" s="13">
        <f t="shared" ca="1" si="85"/>
        <v>0</v>
      </c>
      <c r="BA120" s="67">
        <f t="shared" si="57"/>
        <v>0</v>
      </c>
      <c r="BB120" s="38">
        <f t="shared" ca="1" si="58"/>
        <v>0</v>
      </c>
      <c r="BC120" s="65">
        <f t="shared" ca="1" si="59"/>
        <v>0</v>
      </c>
      <c r="BE120" s="64">
        <f t="shared" si="86"/>
        <v>0</v>
      </c>
      <c r="BF120" s="35" t="str">
        <f t="shared" si="88"/>
        <v>NÃO MEDIDO</v>
      </c>
    </row>
    <row r="121" spans="1:58" ht="30" customHeight="1" x14ac:dyDescent="0.2">
      <c r="A121" s="21" t="s">
        <v>53</v>
      </c>
      <c r="B121" s="21"/>
      <c r="C121" s="52" t="s">
        <v>379</v>
      </c>
      <c r="D121" s="51" t="s">
        <v>378</v>
      </c>
      <c r="E121" s="7" t="s">
        <v>81</v>
      </c>
      <c r="F121" s="49">
        <v>28</v>
      </c>
      <c r="G121" s="50">
        <v>0</v>
      </c>
      <c r="H121" s="50">
        <v>-28</v>
      </c>
      <c r="I121" s="50">
        <f t="shared" si="79"/>
        <v>0</v>
      </c>
      <c r="J121" s="68">
        <v>0.99</v>
      </c>
      <c r="K121" s="50">
        <f t="shared" si="80"/>
        <v>0</v>
      </c>
      <c r="L121" s="47"/>
      <c r="M121" s="46">
        <f t="shared" si="81"/>
        <v>0</v>
      </c>
      <c r="N121" s="42"/>
      <c r="O121" s="42">
        <f t="shared" si="89"/>
        <v>0</v>
      </c>
      <c r="P121" s="42">
        <f t="shared" si="90"/>
        <v>0</v>
      </c>
      <c r="Q121" s="42"/>
      <c r="R121" s="42">
        <f t="shared" si="91"/>
        <v>0</v>
      </c>
      <c r="S121" s="42">
        <f t="shared" si="92"/>
        <v>0</v>
      </c>
      <c r="T121" s="42"/>
      <c r="U121" s="42">
        <f t="shared" si="93"/>
        <v>0</v>
      </c>
      <c r="V121" s="42">
        <f t="shared" si="94"/>
        <v>0</v>
      </c>
      <c r="W121" s="42"/>
      <c r="X121" s="42">
        <f t="shared" si="95"/>
        <v>0</v>
      </c>
      <c r="Y121" s="42">
        <f t="shared" si="96"/>
        <v>0</v>
      </c>
      <c r="Z121" s="42"/>
      <c r="AA121" s="42">
        <f t="shared" si="97"/>
        <v>0</v>
      </c>
      <c r="AB121" s="42">
        <f t="shared" si="98"/>
        <v>0</v>
      </c>
      <c r="AC121" s="42"/>
      <c r="AD121" s="42">
        <f t="shared" si="99"/>
        <v>0</v>
      </c>
      <c r="AE121" s="42">
        <f t="shared" si="100"/>
        <v>0</v>
      </c>
      <c r="AF121" s="42"/>
      <c r="AG121" s="42">
        <f t="shared" si="101"/>
        <v>0</v>
      </c>
      <c r="AH121" s="42">
        <f t="shared" si="102"/>
        <v>0</v>
      </c>
      <c r="AI121" s="42"/>
      <c r="AJ121" s="42">
        <f t="shared" si="103"/>
        <v>0</v>
      </c>
      <c r="AK121" s="42">
        <f t="shared" si="104"/>
        <v>0</v>
      </c>
      <c r="AL121" s="42"/>
      <c r="AM121" s="42">
        <f t="shared" si="105"/>
        <v>0</v>
      </c>
      <c r="AN121" s="42">
        <f t="shared" si="106"/>
        <v>0</v>
      </c>
      <c r="AO121" s="42"/>
      <c r="AP121" s="42">
        <f t="shared" si="75"/>
        <v>0</v>
      </c>
      <c r="AQ121" s="42">
        <f t="shared" si="76"/>
        <v>0</v>
      </c>
      <c r="AR121" s="42"/>
      <c r="AS121" s="42">
        <f t="shared" si="77"/>
        <v>0</v>
      </c>
      <c r="AT121" s="42">
        <f t="shared" si="78"/>
        <v>0</v>
      </c>
      <c r="AU121" s="42"/>
      <c r="AV121" s="42">
        <f t="shared" si="87"/>
        <v>0</v>
      </c>
      <c r="AW121" s="42">
        <f t="shared" si="82"/>
        <v>0</v>
      </c>
      <c r="AX121" s="41">
        <f t="shared" si="83"/>
        <v>0</v>
      </c>
      <c r="AY121" s="36">
        <f t="shared" ca="1" si="84"/>
        <v>0</v>
      </c>
      <c r="AZ121" s="13">
        <f t="shared" ca="1" si="85"/>
        <v>0</v>
      </c>
      <c r="BA121" s="67">
        <f t="shared" si="57"/>
        <v>0</v>
      </c>
      <c r="BB121" s="38">
        <f t="shared" ca="1" si="58"/>
        <v>0</v>
      </c>
      <c r="BC121" s="65">
        <f t="shared" ca="1" si="59"/>
        <v>0</v>
      </c>
      <c r="BE121" s="64">
        <f t="shared" si="86"/>
        <v>0</v>
      </c>
      <c r="BF121" s="35" t="str">
        <f t="shared" si="88"/>
        <v>NÃO MEDIDO</v>
      </c>
    </row>
    <row r="122" spans="1:58" ht="60" customHeight="1" x14ac:dyDescent="0.2">
      <c r="A122" s="21" t="s">
        <v>53</v>
      </c>
      <c r="B122" s="21"/>
      <c r="C122" s="52" t="s">
        <v>377</v>
      </c>
      <c r="D122" s="51" t="s">
        <v>376</v>
      </c>
      <c r="E122" s="7" t="s">
        <v>81</v>
      </c>
      <c r="F122" s="49">
        <v>12</v>
      </c>
      <c r="G122" s="50">
        <v>0</v>
      </c>
      <c r="H122" s="50">
        <v>-12</v>
      </c>
      <c r="I122" s="50">
        <f t="shared" si="79"/>
        <v>0</v>
      </c>
      <c r="J122" s="68">
        <v>1.02</v>
      </c>
      <c r="K122" s="50">
        <f t="shared" si="80"/>
        <v>0</v>
      </c>
      <c r="L122" s="47"/>
      <c r="M122" s="46">
        <f t="shared" si="81"/>
        <v>0</v>
      </c>
      <c r="N122" s="42"/>
      <c r="O122" s="42">
        <f t="shared" si="89"/>
        <v>0</v>
      </c>
      <c r="P122" s="42">
        <f t="shared" si="90"/>
        <v>0</v>
      </c>
      <c r="Q122" s="42"/>
      <c r="R122" s="42">
        <f t="shared" si="91"/>
        <v>0</v>
      </c>
      <c r="S122" s="42">
        <f t="shared" si="92"/>
        <v>0</v>
      </c>
      <c r="T122" s="42"/>
      <c r="U122" s="42">
        <f t="shared" si="93"/>
        <v>0</v>
      </c>
      <c r="V122" s="42">
        <f t="shared" si="94"/>
        <v>0</v>
      </c>
      <c r="W122" s="42"/>
      <c r="X122" s="42">
        <f t="shared" si="95"/>
        <v>0</v>
      </c>
      <c r="Y122" s="42">
        <f t="shared" si="96"/>
        <v>0</v>
      </c>
      <c r="Z122" s="42"/>
      <c r="AA122" s="42">
        <f t="shared" si="97"/>
        <v>0</v>
      </c>
      <c r="AB122" s="42">
        <f t="shared" si="98"/>
        <v>0</v>
      </c>
      <c r="AC122" s="42"/>
      <c r="AD122" s="42">
        <f t="shared" si="99"/>
        <v>0</v>
      </c>
      <c r="AE122" s="42">
        <f t="shared" si="100"/>
        <v>0</v>
      </c>
      <c r="AF122" s="42"/>
      <c r="AG122" s="42">
        <f t="shared" si="101"/>
        <v>0</v>
      </c>
      <c r="AH122" s="42">
        <f t="shared" si="102"/>
        <v>0</v>
      </c>
      <c r="AI122" s="42"/>
      <c r="AJ122" s="42">
        <f t="shared" si="103"/>
        <v>0</v>
      </c>
      <c r="AK122" s="42">
        <f t="shared" si="104"/>
        <v>0</v>
      </c>
      <c r="AL122" s="42"/>
      <c r="AM122" s="42">
        <f t="shared" si="105"/>
        <v>0</v>
      </c>
      <c r="AN122" s="42">
        <f t="shared" si="106"/>
        <v>0</v>
      </c>
      <c r="AO122" s="42"/>
      <c r="AP122" s="42">
        <f t="shared" si="75"/>
        <v>0</v>
      </c>
      <c r="AQ122" s="42">
        <f t="shared" si="76"/>
        <v>0</v>
      </c>
      <c r="AR122" s="42"/>
      <c r="AS122" s="42">
        <f t="shared" si="77"/>
        <v>0</v>
      </c>
      <c r="AT122" s="42">
        <f t="shared" si="78"/>
        <v>0</v>
      </c>
      <c r="AU122" s="42"/>
      <c r="AV122" s="42">
        <f t="shared" si="87"/>
        <v>0</v>
      </c>
      <c r="AW122" s="42">
        <f t="shared" si="82"/>
        <v>0</v>
      </c>
      <c r="AX122" s="41">
        <f t="shared" si="83"/>
        <v>0</v>
      </c>
      <c r="AY122" s="36">
        <f t="shared" ca="1" si="84"/>
        <v>0</v>
      </c>
      <c r="AZ122" s="13">
        <f t="shared" ca="1" si="85"/>
        <v>0</v>
      </c>
      <c r="BA122" s="67">
        <f t="shared" si="57"/>
        <v>0</v>
      </c>
      <c r="BB122" s="38">
        <f t="shared" ca="1" si="58"/>
        <v>0</v>
      </c>
      <c r="BC122" s="65">
        <f t="shared" ca="1" si="59"/>
        <v>0</v>
      </c>
      <c r="BE122" s="64">
        <f t="shared" si="86"/>
        <v>0</v>
      </c>
      <c r="BF122" s="35" t="str">
        <f t="shared" si="88"/>
        <v>NÃO MEDIDO</v>
      </c>
    </row>
    <row r="123" spans="1:58" ht="60" customHeight="1" x14ac:dyDescent="0.2">
      <c r="A123" s="21" t="s">
        <v>53</v>
      </c>
      <c r="B123" s="21"/>
      <c r="C123" s="52" t="s">
        <v>375</v>
      </c>
      <c r="D123" s="51" t="s">
        <v>374</v>
      </c>
      <c r="E123" s="7" t="s">
        <v>81</v>
      </c>
      <c r="F123" s="49">
        <v>12</v>
      </c>
      <c r="G123" s="50">
        <v>0</v>
      </c>
      <c r="H123" s="50">
        <v>-12</v>
      </c>
      <c r="I123" s="50">
        <f t="shared" si="79"/>
        <v>0</v>
      </c>
      <c r="J123" s="68">
        <v>1.1100000000000001</v>
      </c>
      <c r="K123" s="50">
        <f t="shared" si="80"/>
        <v>0</v>
      </c>
      <c r="L123" s="47"/>
      <c r="M123" s="46">
        <f t="shared" si="81"/>
        <v>0</v>
      </c>
      <c r="N123" s="42"/>
      <c r="O123" s="42">
        <f t="shared" si="89"/>
        <v>0</v>
      </c>
      <c r="P123" s="42">
        <f t="shared" si="90"/>
        <v>0</v>
      </c>
      <c r="Q123" s="42"/>
      <c r="R123" s="42">
        <f t="shared" si="91"/>
        <v>0</v>
      </c>
      <c r="S123" s="42">
        <f t="shared" si="92"/>
        <v>0</v>
      </c>
      <c r="T123" s="42"/>
      <c r="U123" s="42">
        <f t="shared" si="93"/>
        <v>0</v>
      </c>
      <c r="V123" s="42">
        <f t="shared" si="94"/>
        <v>0</v>
      </c>
      <c r="W123" s="42"/>
      <c r="X123" s="42">
        <f t="shared" si="95"/>
        <v>0</v>
      </c>
      <c r="Y123" s="42">
        <f t="shared" si="96"/>
        <v>0</v>
      </c>
      <c r="Z123" s="42"/>
      <c r="AA123" s="42">
        <f t="shared" si="97"/>
        <v>0</v>
      </c>
      <c r="AB123" s="42">
        <f t="shared" si="98"/>
        <v>0</v>
      </c>
      <c r="AC123" s="42"/>
      <c r="AD123" s="42">
        <f t="shared" si="99"/>
        <v>0</v>
      </c>
      <c r="AE123" s="42">
        <f t="shared" si="100"/>
        <v>0</v>
      </c>
      <c r="AF123" s="42"/>
      <c r="AG123" s="42">
        <f t="shared" si="101"/>
        <v>0</v>
      </c>
      <c r="AH123" s="42">
        <f t="shared" si="102"/>
        <v>0</v>
      </c>
      <c r="AI123" s="42"/>
      <c r="AJ123" s="42">
        <f t="shared" si="103"/>
        <v>0</v>
      </c>
      <c r="AK123" s="42">
        <f t="shared" si="104"/>
        <v>0</v>
      </c>
      <c r="AL123" s="42"/>
      <c r="AM123" s="42">
        <f t="shared" si="105"/>
        <v>0</v>
      </c>
      <c r="AN123" s="42">
        <f t="shared" si="106"/>
        <v>0</v>
      </c>
      <c r="AO123" s="42"/>
      <c r="AP123" s="42">
        <f t="shared" si="75"/>
        <v>0</v>
      </c>
      <c r="AQ123" s="42">
        <f t="shared" si="76"/>
        <v>0</v>
      </c>
      <c r="AR123" s="42"/>
      <c r="AS123" s="42">
        <f t="shared" si="77"/>
        <v>0</v>
      </c>
      <c r="AT123" s="42">
        <f t="shared" si="78"/>
        <v>0</v>
      </c>
      <c r="AU123" s="42"/>
      <c r="AV123" s="42">
        <f t="shared" si="87"/>
        <v>0</v>
      </c>
      <c r="AW123" s="42">
        <f t="shared" si="82"/>
        <v>0</v>
      </c>
      <c r="AX123" s="41">
        <f t="shared" si="83"/>
        <v>0</v>
      </c>
      <c r="AY123" s="36">
        <f t="shared" ca="1" si="84"/>
        <v>0</v>
      </c>
      <c r="AZ123" s="13">
        <f t="shared" ca="1" si="85"/>
        <v>0</v>
      </c>
      <c r="BA123" s="67">
        <f t="shared" si="57"/>
        <v>0</v>
      </c>
      <c r="BB123" s="38">
        <f t="shared" ca="1" si="58"/>
        <v>0</v>
      </c>
      <c r="BC123" s="65">
        <f t="shared" ca="1" si="59"/>
        <v>0</v>
      </c>
      <c r="BE123" s="64">
        <f t="shared" si="86"/>
        <v>0</v>
      </c>
      <c r="BF123" s="35" t="str">
        <f t="shared" si="88"/>
        <v>NÃO MEDIDO</v>
      </c>
    </row>
    <row r="124" spans="1:58" ht="30" customHeight="1" x14ac:dyDescent="0.2">
      <c r="A124" s="21" t="s">
        <v>53</v>
      </c>
      <c r="B124" s="21"/>
      <c r="C124" s="52" t="s">
        <v>373</v>
      </c>
      <c r="D124" s="51" t="s">
        <v>372</v>
      </c>
      <c r="E124" s="7" t="s">
        <v>81</v>
      </c>
      <c r="F124" s="49">
        <v>6</v>
      </c>
      <c r="G124" s="50">
        <v>0</v>
      </c>
      <c r="H124" s="50">
        <v>0</v>
      </c>
      <c r="I124" s="50">
        <f t="shared" si="79"/>
        <v>6</v>
      </c>
      <c r="J124" s="68">
        <v>9.39</v>
      </c>
      <c r="K124" s="50">
        <f t="shared" si="80"/>
        <v>56.34</v>
      </c>
      <c r="L124" s="47"/>
      <c r="M124" s="46">
        <f t="shared" si="81"/>
        <v>0</v>
      </c>
      <c r="N124" s="42"/>
      <c r="O124" s="42">
        <f t="shared" si="89"/>
        <v>0</v>
      </c>
      <c r="P124" s="42">
        <f t="shared" si="90"/>
        <v>0</v>
      </c>
      <c r="Q124" s="42"/>
      <c r="R124" s="42">
        <f t="shared" si="91"/>
        <v>0</v>
      </c>
      <c r="S124" s="42">
        <f t="shared" si="92"/>
        <v>0</v>
      </c>
      <c r="T124" s="42"/>
      <c r="U124" s="42">
        <f t="shared" si="93"/>
        <v>0</v>
      </c>
      <c r="V124" s="42">
        <f t="shared" si="94"/>
        <v>0</v>
      </c>
      <c r="W124" s="42"/>
      <c r="X124" s="42">
        <f t="shared" si="95"/>
        <v>0</v>
      </c>
      <c r="Y124" s="42">
        <f t="shared" si="96"/>
        <v>0</v>
      </c>
      <c r="Z124" s="42"/>
      <c r="AA124" s="42">
        <f t="shared" si="97"/>
        <v>0</v>
      </c>
      <c r="AB124" s="42">
        <f t="shared" si="98"/>
        <v>0</v>
      </c>
      <c r="AC124" s="42"/>
      <c r="AD124" s="42">
        <f t="shared" si="99"/>
        <v>0</v>
      </c>
      <c r="AE124" s="42">
        <f t="shared" si="100"/>
        <v>0</v>
      </c>
      <c r="AF124" s="42"/>
      <c r="AG124" s="42">
        <f t="shared" si="101"/>
        <v>0</v>
      </c>
      <c r="AH124" s="42">
        <f t="shared" si="102"/>
        <v>0</v>
      </c>
      <c r="AI124" s="42"/>
      <c r="AJ124" s="42">
        <f t="shared" si="103"/>
        <v>0</v>
      </c>
      <c r="AK124" s="42">
        <f t="shared" si="104"/>
        <v>0</v>
      </c>
      <c r="AL124" s="42"/>
      <c r="AM124" s="42">
        <f t="shared" si="105"/>
        <v>0</v>
      </c>
      <c r="AN124" s="42">
        <f t="shared" si="106"/>
        <v>0</v>
      </c>
      <c r="AO124" s="42"/>
      <c r="AP124" s="42">
        <f t="shared" si="75"/>
        <v>0</v>
      </c>
      <c r="AQ124" s="42">
        <f t="shared" si="76"/>
        <v>0</v>
      </c>
      <c r="AR124" s="42"/>
      <c r="AS124" s="42">
        <f t="shared" si="77"/>
        <v>0</v>
      </c>
      <c r="AT124" s="42">
        <f t="shared" si="78"/>
        <v>0</v>
      </c>
      <c r="AU124" s="42"/>
      <c r="AV124" s="42">
        <f t="shared" si="87"/>
        <v>0</v>
      </c>
      <c r="AW124" s="42">
        <f t="shared" si="82"/>
        <v>0</v>
      </c>
      <c r="AX124" s="41">
        <f t="shared" si="83"/>
        <v>0</v>
      </c>
      <c r="AY124" s="36">
        <f t="shared" ca="1" si="84"/>
        <v>0</v>
      </c>
      <c r="AZ124" s="13">
        <f t="shared" ca="1" si="85"/>
        <v>0</v>
      </c>
      <c r="BA124" s="67">
        <f t="shared" si="57"/>
        <v>6</v>
      </c>
      <c r="BB124" s="38">
        <f t="shared" ca="1" si="58"/>
        <v>56.34</v>
      </c>
      <c r="BC124" s="65">
        <f t="shared" ca="1" si="59"/>
        <v>0</v>
      </c>
      <c r="BE124" s="64">
        <f t="shared" si="86"/>
        <v>0</v>
      </c>
      <c r="BF124" s="35" t="str">
        <f t="shared" si="88"/>
        <v>NÃO MEDIDO</v>
      </c>
    </row>
    <row r="125" spans="1:58" ht="60" customHeight="1" x14ac:dyDescent="0.2">
      <c r="A125" s="21" t="s">
        <v>53</v>
      </c>
      <c r="B125" s="21"/>
      <c r="C125" s="52" t="s">
        <v>371</v>
      </c>
      <c r="D125" s="51" t="s">
        <v>370</v>
      </c>
      <c r="E125" s="7" t="s">
        <v>81</v>
      </c>
      <c r="F125" s="49">
        <v>40</v>
      </c>
      <c r="G125" s="50">
        <v>0</v>
      </c>
      <c r="H125" s="50">
        <v>-40</v>
      </c>
      <c r="I125" s="50">
        <f t="shared" si="79"/>
        <v>0</v>
      </c>
      <c r="J125" s="68">
        <v>2.82</v>
      </c>
      <c r="K125" s="50">
        <f t="shared" si="80"/>
        <v>0</v>
      </c>
      <c r="L125" s="47"/>
      <c r="M125" s="46">
        <f t="shared" si="81"/>
        <v>0</v>
      </c>
      <c r="N125" s="42"/>
      <c r="O125" s="42">
        <f t="shared" si="89"/>
        <v>0</v>
      </c>
      <c r="P125" s="42">
        <f t="shared" si="90"/>
        <v>0</v>
      </c>
      <c r="Q125" s="42"/>
      <c r="R125" s="42">
        <f t="shared" si="91"/>
        <v>0</v>
      </c>
      <c r="S125" s="42">
        <f t="shared" si="92"/>
        <v>0</v>
      </c>
      <c r="T125" s="42"/>
      <c r="U125" s="42">
        <f t="shared" si="93"/>
        <v>0</v>
      </c>
      <c r="V125" s="42">
        <f t="shared" si="94"/>
        <v>0</v>
      </c>
      <c r="W125" s="42"/>
      <c r="X125" s="42">
        <f t="shared" si="95"/>
        <v>0</v>
      </c>
      <c r="Y125" s="42">
        <f t="shared" si="96"/>
        <v>0</v>
      </c>
      <c r="Z125" s="42"/>
      <c r="AA125" s="42">
        <f t="shared" si="97"/>
        <v>0</v>
      </c>
      <c r="AB125" s="42">
        <f t="shared" si="98"/>
        <v>0</v>
      </c>
      <c r="AC125" s="42"/>
      <c r="AD125" s="42">
        <f t="shared" si="99"/>
        <v>0</v>
      </c>
      <c r="AE125" s="42">
        <f t="shared" si="100"/>
        <v>0</v>
      </c>
      <c r="AF125" s="42"/>
      <c r="AG125" s="42">
        <f t="shared" si="101"/>
        <v>0</v>
      </c>
      <c r="AH125" s="42">
        <f t="shared" si="102"/>
        <v>0</v>
      </c>
      <c r="AI125" s="42"/>
      <c r="AJ125" s="42">
        <f t="shared" si="103"/>
        <v>0</v>
      </c>
      <c r="AK125" s="42">
        <f t="shared" si="104"/>
        <v>0</v>
      </c>
      <c r="AL125" s="42"/>
      <c r="AM125" s="42">
        <f t="shared" si="105"/>
        <v>0</v>
      </c>
      <c r="AN125" s="42">
        <f t="shared" si="106"/>
        <v>0</v>
      </c>
      <c r="AO125" s="42"/>
      <c r="AP125" s="42">
        <f t="shared" si="75"/>
        <v>0</v>
      </c>
      <c r="AQ125" s="42">
        <f t="shared" si="76"/>
        <v>0</v>
      </c>
      <c r="AR125" s="42"/>
      <c r="AS125" s="42">
        <f t="shared" si="77"/>
        <v>0</v>
      </c>
      <c r="AT125" s="42">
        <f t="shared" si="78"/>
        <v>0</v>
      </c>
      <c r="AU125" s="42"/>
      <c r="AV125" s="42">
        <f t="shared" si="87"/>
        <v>0</v>
      </c>
      <c r="AW125" s="42">
        <f t="shared" si="82"/>
        <v>0</v>
      </c>
      <c r="AX125" s="41">
        <f t="shared" si="83"/>
        <v>0</v>
      </c>
      <c r="AY125" s="36">
        <f t="shared" ca="1" si="84"/>
        <v>0</v>
      </c>
      <c r="AZ125" s="13">
        <f t="shared" ca="1" si="85"/>
        <v>0</v>
      </c>
      <c r="BA125" s="67">
        <f t="shared" si="57"/>
        <v>0</v>
      </c>
      <c r="BB125" s="38">
        <f t="shared" ca="1" si="58"/>
        <v>0</v>
      </c>
      <c r="BC125" s="65">
        <f t="shared" ca="1" si="59"/>
        <v>0</v>
      </c>
      <c r="BE125" s="64">
        <f t="shared" si="86"/>
        <v>0</v>
      </c>
      <c r="BF125" s="35" t="str">
        <f t="shared" si="88"/>
        <v>NÃO MEDIDO</v>
      </c>
    </row>
    <row r="126" spans="1:58" ht="60" customHeight="1" x14ac:dyDescent="0.2">
      <c r="A126" s="21" t="s">
        <v>53</v>
      </c>
      <c r="B126" s="21"/>
      <c r="C126" s="52" t="s">
        <v>369</v>
      </c>
      <c r="D126" s="51" t="s">
        <v>368</v>
      </c>
      <c r="E126" s="7" t="s">
        <v>81</v>
      </c>
      <c r="F126" s="49">
        <v>22</v>
      </c>
      <c r="G126" s="50">
        <v>0</v>
      </c>
      <c r="H126" s="50">
        <v>-22</v>
      </c>
      <c r="I126" s="50">
        <f t="shared" si="79"/>
        <v>0</v>
      </c>
      <c r="J126" s="68">
        <v>5.41</v>
      </c>
      <c r="K126" s="50">
        <f t="shared" si="80"/>
        <v>0</v>
      </c>
      <c r="L126" s="47"/>
      <c r="M126" s="46">
        <f t="shared" si="81"/>
        <v>0</v>
      </c>
      <c r="N126" s="42"/>
      <c r="O126" s="42">
        <f t="shared" si="89"/>
        <v>0</v>
      </c>
      <c r="P126" s="42">
        <f t="shared" si="90"/>
        <v>0</v>
      </c>
      <c r="Q126" s="42"/>
      <c r="R126" s="42">
        <f t="shared" si="91"/>
        <v>0</v>
      </c>
      <c r="S126" s="42">
        <f t="shared" si="92"/>
        <v>0</v>
      </c>
      <c r="T126" s="42"/>
      <c r="U126" s="42">
        <f t="shared" si="93"/>
        <v>0</v>
      </c>
      <c r="V126" s="42">
        <f t="shared" si="94"/>
        <v>0</v>
      </c>
      <c r="W126" s="42"/>
      <c r="X126" s="42">
        <f t="shared" si="95"/>
        <v>0</v>
      </c>
      <c r="Y126" s="42">
        <f t="shared" si="96"/>
        <v>0</v>
      </c>
      <c r="Z126" s="42"/>
      <c r="AA126" s="42">
        <f t="shared" si="97"/>
        <v>0</v>
      </c>
      <c r="AB126" s="42">
        <f t="shared" si="98"/>
        <v>0</v>
      </c>
      <c r="AC126" s="42"/>
      <c r="AD126" s="42">
        <f t="shared" si="99"/>
        <v>0</v>
      </c>
      <c r="AE126" s="42">
        <f t="shared" si="100"/>
        <v>0</v>
      </c>
      <c r="AF126" s="42"/>
      <c r="AG126" s="42">
        <f t="shared" si="101"/>
        <v>0</v>
      </c>
      <c r="AH126" s="42">
        <f t="shared" si="102"/>
        <v>0</v>
      </c>
      <c r="AI126" s="42"/>
      <c r="AJ126" s="42">
        <f t="shared" si="103"/>
        <v>0</v>
      </c>
      <c r="AK126" s="42">
        <f t="shared" si="104"/>
        <v>0</v>
      </c>
      <c r="AL126" s="42"/>
      <c r="AM126" s="42">
        <f t="shared" si="105"/>
        <v>0</v>
      </c>
      <c r="AN126" s="42">
        <f t="shared" si="106"/>
        <v>0</v>
      </c>
      <c r="AO126" s="42"/>
      <c r="AP126" s="42">
        <f t="shared" si="75"/>
        <v>0</v>
      </c>
      <c r="AQ126" s="42">
        <f t="shared" si="76"/>
        <v>0</v>
      </c>
      <c r="AR126" s="42"/>
      <c r="AS126" s="42">
        <f t="shared" si="77"/>
        <v>0</v>
      </c>
      <c r="AT126" s="42">
        <f t="shared" si="78"/>
        <v>0</v>
      </c>
      <c r="AU126" s="42"/>
      <c r="AV126" s="42">
        <f t="shared" si="87"/>
        <v>0</v>
      </c>
      <c r="AW126" s="42">
        <f t="shared" si="82"/>
        <v>0</v>
      </c>
      <c r="AX126" s="41">
        <f t="shared" si="83"/>
        <v>0</v>
      </c>
      <c r="AY126" s="36">
        <f t="shared" ca="1" si="84"/>
        <v>0</v>
      </c>
      <c r="AZ126" s="13">
        <f t="shared" ca="1" si="85"/>
        <v>0</v>
      </c>
      <c r="BA126" s="67">
        <f t="shared" si="57"/>
        <v>0</v>
      </c>
      <c r="BB126" s="38">
        <f t="shared" ca="1" si="58"/>
        <v>0</v>
      </c>
      <c r="BC126" s="65">
        <f t="shared" ca="1" si="59"/>
        <v>0</v>
      </c>
      <c r="BE126" s="64">
        <f t="shared" si="86"/>
        <v>0</v>
      </c>
      <c r="BF126" s="35" t="str">
        <f t="shared" si="88"/>
        <v>NÃO MEDIDO</v>
      </c>
    </row>
    <row r="127" spans="1:58" ht="60" customHeight="1" x14ac:dyDescent="0.2">
      <c r="A127" s="21" t="s">
        <v>53</v>
      </c>
      <c r="B127" s="21"/>
      <c r="C127" s="52" t="s">
        <v>367</v>
      </c>
      <c r="D127" s="51" t="s">
        <v>366</v>
      </c>
      <c r="E127" s="7" t="s">
        <v>81</v>
      </c>
      <c r="F127" s="49">
        <v>8</v>
      </c>
      <c r="G127" s="50">
        <v>0</v>
      </c>
      <c r="H127" s="50">
        <v>-8</v>
      </c>
      <c r="I127" s="50">
        <f t="shared" si="79"/>
        <v>0</v>
      </c>
      <c r="J127" s="68">
        <v>7.62</v>
      </c>
      <c r="K127" s="50">
        <f t="shared" si="80"/>
        <v>0</v>
      </c>
      <c r="L127" s="47"/>
      <c r="M127" s="46">
        <f t="shared" si="81"/>
        <v>0</v>
      </c>
      <c r="N127" s="42"/>
      <c r="O127" s="42">
        <f t="shared" si="89"/>
        <v>0</v>
      </c>
      <c r="P127" s="42">
        <f t="shared" si="90"/>
        <v>0</v>
      </c>
      <c r="Q127" s="42"/>
      <c r="R127" s="42">
        <f t="shared" si="91"/>
        <v>0</v>
      </c>
      <c r="S127" s="42">
        <f t="shared" si="92"/>
        <v>0</v>
      </c>
      <c r="T127" s="42"/>
      <c r="U127" s="42">
        <f t="shared" si="93"/>
        <v>0</v>
      </c>
      <c r="V127" s="42">
        <f t="shared" si="94"/>
        <v>0</v>
      </c>
      <c r="W127" s="42"/>
      <c r="X127" s="42">
        <f t="shared" si="95"/>
        <v>0</v>
      </c>
      <c r="Y127" s="42">
        <f t="shared" si="96"/>
        <v>0</v>
      </c>
      <c r="Z127" s="42"/>
      <c r="AA127" s="42">
        <f t="shared" si="97"/>
        <v>0</v>
      </c>
      <c r="AB127" s="42">
        <f t="shared" si="98"/>
        <v>0</v>
      </c>
      <c r="AC127" s="42"/>
      <c r="AD127" s="42">
        <f t="shared" si="99"/>
        <v>0</v>
      </c>
      <c r="AE127" s="42">
        <f t="shared" si="100"/>
        <v>0</v>
      </c>
      <c r="AF127" s="42"/>
      <c r="AG127" s="42">
        <f t="shared" si="101"/>
        <v>0</v>
      </c>
      <c r="AH127" s="42">
        <f t="shared" si="102"/>
        <v>0</v>
      </c>
      <c r="AI127" s="42"/>
      <c r="AJ127" s="42">
        <f t="shared" si="103"/>
        <v>0</v>
      </c>
      <c r="AK127" s="42">
        <f t="shared" si="104"/>
        <v>0</v>
      </c>
      <c r="AL127" s="42"/>
      <c r="AM127" s="42">
        <f t="shared" si="105"/>
        <v>0</v>
      </c>
      <c r="AN127" s="42">
        <f t="shared" si="106"/>
        <v>0</v>
      </c>
      <c r="AO127" s="42"/>
      <c r="AP127" s="42">
        <f t="shared" si="75"/>
        <v>0</v>
      </c>
      <c r="AQ127" s="42">
        <f t="shared" si="76"/>
        <v>0</v>
      </c>
      <c r="AR127" s="42"/>
      <c r="AS127" s="42">
        <f t="shared" si="77"/>
        <v>0</v>
      </c>
      <c r="AT127" s="42">
        <f t="shared" si="78"/>
        <v>0</v>
      </c>
      <c r="AU127" s="42"/>
      <c r="AV127" s="42">
        <f t="shared" si="87"/>
        <v>0</v>
      </c>
      <c r="AW127" s="42">
        <f t="shared" si="82"/>
        <v>0</v>
      </c>
      <c r="AX127" s="41">
        <f t="shared" si="83"/>
        <v>0</v>
      </c>
      <c r="AY127" s="36">
        <f t="shared" ca="1" si="84"/>
        <v>0</v>
      </c>
      <c r="AZ127" s="13">
        <f t="shared" ca="1" si="85"/>
        <v>0</v>
      </c>
      <c r="BA127" s="67">
        <f t="shared" si="57"/>
        <v>0</v>
      </c>
      <c r="BB127" s="38">
        <f t="shared" ca="1" si="58"/>
        <v>0</v>
      </c>
      <c r="BC127" s="65">
        <f t="shared" ca="1" si="59"/>
        <v>0</v>
      </c>
      <c r="BE127" s="64">
        <f t="shared" si="86"/>
        <v>0</v>
      </c>
      <c r="BF127" s="35" t="str">
        <f t="shared" si="88"/>
        <v>NÃO MEDIDO</v>
      </c>
    </row>
    <row r="128" spans="1:58" ht="90" customHeight="1" x14ac:dyDescent="0.2">
      <c r="A128" s="21" t="s">
        <v>53</v>
      </c>
      <c r="B128" s="21"/>
      <c r="C128" s="52" t="s">
        <v>365</v>
      </c>
      <c r="D128" s="51" t="s">
        <v>364</v>
      </c>
      <c r="E128" s="7" t="s">
        <v>81</v>
      </c>
      <c r="F128" s="49">
        <v>1</v>
      </c>
      <c r="G128" s="50">
        <v>0</v>
      </c>
      <c r="H128" s="50">
        <v>-1</v>
      </c>
      <c r="I128" s="50">
        <f t="shared" si="79"/>
        <v>0</v>
      </c>
      <c r="J128" s="48">
        <v>8890.86</v>
      </c>
      <c r="K128" s="50">
        <f t="shared" si="80"/>
        <v>0</v>
      </c>
      <c r="L128" s="47"/>
      <c r="M128" s="46">
        <f t="shared" si="81"/>
        <v>0</v>
      </c>
      <c r="N128" s="42"/>
      <c r="O128" s="42">
        <f t="shared" si="89"/>
        <v>0</v>
      </c>
      <c r="P128" s="42">
        <f t="shared" si="90"/>
        <v>0</v>
      </c>
      <c r="Q128" s="42"/>
      <c r="R128" s="42">
        <f t="shared" si="91"/>
        <v>0</v>
      </c>
      <c r="S128" s="42">
        <f t="shared" si="92"/>
        <v>0</v>
      </c>
      <c r="T128" s="42"/>
      <c r="U128" s="42">
        <f t="shared" si="93"/>
        <v>0</v>
      </c>
      <c r="V128" s="42">
        <f t="shared" si="94"/>
        <v>0</v>
      </c>
      <c r="W128" s="42"/>
      <c r="X128" s="42">
        <f t="shared" si="95"/>
        <v>0</v>
      </c>
      <c r="Y128" s="42">
        <f t="shared" si="96"/>
        <v>0</v>
      </c>
      <c r="Z128" s="42"/>
      <c r="AA128" s="42">
        <f t="shared" si="97"/>
        <v>0</v>
      </c>
      <c r="AB128" s="42">
        <f t="shared" si="98"/>
        <v>0</v>
      </c>
      <c r="AC128" s="42"/>
      <c r="AD128" s="42">
        <f t="shared" si="99"/>
        <v>0</v>
      </c>
      <c r="AE128" s="42">
        <f t="shared" si="100"/>
        <v>0</v>
      </c>
      <c r="AF128" s="42"/>
      <c r="AG128" s="42">
        <f t="shared" si="101"/>
        <v>0</v>
      </c>
      <c r="AH128" s="42">
        <f t="shared" si="102"/>
        <v>0</v>
      </c>
      <c r="AI128" s="42"/>
      <c r="AJ128" s="42">
        <f t="shared" si="103"/>
        <v>0</v>
      </c>
      <c r="AK128" s="42">
        <f t="shared" si="104"/>
        <v>0</v>
      </c>
      <c r="AL128" s="42"/>
      <c r="AM128" s="42">
        <f t="shared" si="105"/>
        <v>0</v>
      </c>
      <c r="AN128" s="42">
        <f t="shared" si="106"/>
        <v>0</v>
      </c>
      <c r="AO128" s="42"/>
      <c r="AP128" s="42">
        <f t="shared" si="75"/>
        <v>0</v>
      </c>
      <c r="AQ128" s="42">
        <f t="shared" si="76"/>
        <v>0</v>
      </c>
      <c r="AR128" s="42"/>
      <c r="AS128" s="42">
        <f t="shared" si="77"/>
        <v>0</v>
      </c>
      <c r="AT128" s="42">
        <f t="shared" si="78"/>
        <v>0</v>
      </c>
      <c r="AU128" s="42"/>
      <c r="AV128" s="42">
        <f t="shared" si="87"/>
        <v>0</v>
      </c>
      <c r="AW128" s="42">
        <f t="shared" si="82"/>
        <v>0</v>
      </c>
      <c r="AX128" s="41">
        <f t="shared" si="83"/>
        <v>0</v>
      </c>
      <c r="AY128" s="36">
        <f t="shared" ca="1" si="84"/>
        <v>0</v>
      </c>
      <c r="AZ128" s="13">
        <f t="shared" ca="1" si="85"/>
        <v>0</v>
      </c>
      <c r="BA128" s="67">
        <f t="shared" si="57"/>
        <v>0</v>
      </c>
      <c r="BB128" s="38">
        <f t="shared" ca="1" si="58"/>
        <v>0</v>
      </c>
      <c r="BC128" s="65">
        <f t="shared" ca="1" si="59"/>
        <v>0</v>
      </c>
      <c r="BE128" s="64">
        <f t="shared" si="86"/>
        <v>0</v>
      </c>
      <c r="BF128" s="35" t="str">
        <f t="shared" si="88"/>
        <v>NÃO MEDIDO</v>
      </c>
    </row>
    <row r="129" spans="1:58" ht="150" customHeight="1" x14ac:dyDescent="0.2">
      <c r="A129" s="21" t="s">
        <v>53</v>
      </c>
      <c r="B129" s="21"/>
      <c r="C129" s="52" t="s">
        <v>363</v>
      </c>
      <c r="D129" s="51" t="s">
        <v>362</v>
      </c>
      <c r="E129" s="7" t="s">
        <v>81</v>
      </c>
      <c r="F129" s="49">
        <v>1</v>
      </c>
      <c r="G129" s="50">
        <v>0</v>
      </c>
      <c r="H129" s="50">
        <v>-1</v>
      </c>
      <c r="I129" s="50">
        <f t="shared" si="79"/>
        <v>0</v>
      </c>
      <c r="J129" s="48">
        <v>4404.18</v>
      </c>
      <c r="K129" s="50">
        <f t="shared" si="80"/>
        <v>0</v>
      </c>
      <c r="L129" s="47"/>
      <c r="M129" s="46">
        <f t="shared" si="81"/>
        <v>0</v>
      </c>
      <c r="N129" s="42"/>
      <c r="O129" s="42">
        <f t="shared" si="89"/>
        <v>0</v>
      </c>
      <c r="P129" s="42">
        <f t="shared" si="90"/>
        <v>0</v>
      </c>
      <c r="Q129" s="42"/>
      <c r="R129" s="42">
        <f t="shared" si="91"/>
        <v>0</v>
      </c>
      <c r="S129" s="42">
        <f t="shared" si="92"/>
        <v>0</v>
      </c>
      <c r="T129" s="42"/>
      <c r="U129" s="42">
        <f t="shared" si="93"/>
        <v>0</v>
      </c>
      <c r="V129" s="42">
        <f t="shared" si="94"/>
        <v>0</v>
      </c>
      <c r="W129" s="42"/>
      <c r="X129" s="42">
        <f t="shared" si="95"/>
        <v>0</v>
      </c>
      <c r="Y129" s="42">
        <f t="shared" si="96"/>
        <v>0</v>
      </c>
      <c r="Z129" s="42"/>
      <c r="AA129" s="42">
        <f t="shared" si="97"/>
        <v>0</v>
      </c>
      <c r="AB129" s="42">
        <f t="shared" si="98"/>
        <v>0</v>
      </c>
      <c r="AC129" s="42"/>
      <c r="AD129" s="42">
        <f t="shared" si="99"/>
        <v>0</v>
      </c>
      <c r="AE129" s="42">
        <f t="shared" si="100"/>
        <v>0</v>
      </c>
      <c r="AF129" s="42"/>
      <c r="AG129" s="42">
        <f t="shared" si="101"/>
        <v>0</v>
      </c>
      <c r="AH129" s="42">
        <f t="shared" si="102"/>
        <v>0</v>
      </c>
      <c r="AI129" s="42"/>
      <c r="AJ129" s="42">
        <f t="shared" si="103"/>
        <v>0</v>
      </c>
      <c r="AK129" s="42">
        <f t="shared" si="104"/>
        <v>0</v>
      </c>
      <c r="AL129" s="42"/>
      <c r="AM129" s="42">
        <f t="shared" si="105"/>
        <v>0</v>
      </c>
      <c r="AN129" s="42">
        <f t="shared" si="106"/>
        <v>0</v>
      </c>
      <c r="AO129" s="42"/>
      <c r="AP129" s="42">
        <f t="shared" si="75"/>
        <v>0</v>
      </c>
      <c r="AQ129" s="42">
        <f t="shared" si="76"/>
        <v>0</v>
      </c>
      <c r="AR129" s="42"/>
      <c r="AS129" s="42">
        <f t="shared" si="77"/>
        <v>0</v>
      </c>
      <c r="AT129" s="42">
        <f t="shared" si="78"/>
        <v>0</v>
      </c>
      <c r="AU129" s="42"/>
      <c r="AV129" s="42">
        <f t="shared" si="87"/>
        <v>0</v>
      </c>
      <c r="AW129" s="42">
        <f t="shared" si="82"/>
        <v>0</v>
      </c>
      <c r="AX129" s="41">
        <f t="shared" si="83"/>
        <v>0</v>
      </c>
      <c r="AY129" s="36">
        <f t="shared" ca="1" si="84"/>
        <v>0</v>
      </c>
      <c r="AZ129" s="13">
        <f t="shared" ca="1" si="85"/>
        <v>0</v>
      </c>
      <c r="BA129" s="67">
        <f t="shared" si="57"/>
        <v>0</v>
      </c>
      <c r="BB129" s="38">
        <f t="shared" ca="1" si="58"/>
        <v>0</v>
      </c>
      <c r="BC129" s="65">
        <f t="shared" ca="1" si="59"/>
        <v>0</v>
      </c>
      <c r="BE129" s="64">
        <f t="shared" si="86"/>
        <v>0</v>
      </c>
      <c r="BF129" s="35" t="str">
        <f t="shared" si="88"/>
        <v>NÃO MEDIDO</v>
      </c>
    </row>
    <row r="130" spans="1:58" ht="30" customHeight="1" x14ac:dyDescent="0.2">
      <c r="A130" s="21" t="s">
        <v>55</v>
      </c>
      <c r="B130" s="21"/>
      <c r="C130" s="52">
        <v>20900</v>
      </c>
      <c r="D130" s="51" t="s">
        <v>361</v>
      </c>
      <c r="E130" s="7"/>
      <c r="F130" s="49"/>
      <c r="G130" s="50">
        <v>0</v>
      </c>
      <c r="H130" s="50">
        <v>0</v>
      </c>
      <c r="I130" s="50">
        <f t="shared" si="79"/>
        <v>0</v>
      </c>
      <c r="J130" s="68"/>
      <c r="K130" s="50">
        <f t="shared" si="80"/>
        <v>0</v>
      </c>
      <c r="L130" s="47"/>
      <c r="M130" s="46">
        <f t="shared" si="81"/>
        <v>0</v>
      </c>
      <c r="N130" s="42"/>
      <c r="O130" s="42">
        <f t="shared" si="89"/>
        <v>0</v>
      </c>
      <c r="P130" s="42">
        <f t="shared" si="90"/>
        <v>0</v>
      </c>
      <c r="Q130" s="42"/>
      <c r="R130" s="42">
        <f t="shared" si="91"/>
        <v>0</v>
      </c>
      <c r="S130" s="42">
        <f t="shared" si="92"/>
        <v>0</v>
      </c>
      <c r="T130" s="42"/>
      <c r="U130" s="42">
        <f t="shared" si="93"/>
        <v>0</v>
      </c>
      <c r="V130" s="42">
        <f t="shared" si="94"/>
        <v>0</v>
      </c>
      <c r="W130" s="42"/>
      <c r="X130" s="42">
        <f t="shared" si="95"/>
        <v>0</v>
      </c>
      <c r="Y130" s="42">
        <f t="shared" si="96"/>
        <v>0</v>
      </c>
      <c r="Z130" s="42"/>
      <c r="AA130" s="42">
        <f t="shared" si="97"/>
        <v>0</v>
      </c>
      <c r="AB130" s="42">
        <f t="shared" si="98"/>
        <v>0</v>
      </c>
      <c r="AC130" s="42"/>
      <c r="AD130" s="42">
        <f t="shared" si="99"/>
        <v>0</v>
      </c>
      <c r="AE130" s="42">
        <f t="shared" si="100"/>
        <v>0</v>
      </c>
      <c r="AF130" s="42"/>
      <c r="AG130" s="42">
        <f t="shared" si="101"/>
        <v>0</v>
      </c>
      <c r="AH130" s="42">
        <f t="shared" si="102"/>
        <v>0</v>
      </c>
      <c r="AI130" s="42"/>
      <c r="AJ130" s="42">
        <f t="shared" si="103"/>
        <v>0</v>
      </c>
      <c r="AK130" s="42">
        <f t="shared" si="104"/>
        <v>0</v>
      </c>
      <c r="AL130" s="42"/>
      <c r="AM130" s="42">
        <f t="shared" si="105"/>
        <v>0</v>
      </c>
      <c r="AN130" s="42">
        <f t="shared" si="106"/>
        <v>0</v>
      </c>
      <c r="AO130" s="42"/>
      <c r="AP130" s="42">
        <f t="shared" si="75"/>
        <v>0</v>
      </c>
      <c r="AQ130" s="42">
        <f t="shared" si="76"/>
        <v>0</v>
      </c>
      <c r="AR130" s="42"/>
      <c r="AS130" s="42">
        <f t="shared" si="77"/>
        <v>0</v>
      </c>
      <c r="AT130" s="42">
        <f t="shared" si="78"/>
        <v>0</v>
      </c>
      <c r="AU130" s="42"/>
      <c r="AV130" s="42">
        <f t="shared" si="87"/>
        <v>0</v>
      </c>
      <c r="AW130" s="42">
        <f t="shared" si="82"/>
        <v>0</v>
      </c>
      <c r="AX130" s="41">
        <f t="shared" si="83"/>
        <v>0</v>
      </c>
      <c r="AY130" s="36">
        <f t="shared" ca="1" si="84"/>
        <v>0</v>
      </c>
      <c r="AZ130" s="13">
        <f t="shared" ca="1" si="85"/>
        <v>0</v>
      </c>
      <c r="BA130" s="67">
        <f t="shared" si="57"/>
        <v>0</v>
      </c>
      <c r="BB130" s="38">
        <f t="shared" ca="1" si="58"/>
        <v>0</v>
      </c>
      <c r="BC130" s="65">
        <f t="shared" ca="1" si="59"/>
        <v>0</v>
      </c>
      <c r="BE130" s="64">
        <f t="shared" si="86"/>
        <v>0</v>
      </c>
      <c r="BF130" s="53" t="str">
        <f>IF(COUNTIF(BF131:BF142,"MEDIDO")&gt;0,"MEDIDO","NÃO MEDIDO")</f>
        <v>MEDIDO</v>
      </c>
    </row>
    <row r="131" spans="1:58" ht="30" customHeight="1" x14ac:dyDescent="0.2">
      <c r="A131" s="21" t="s">
        <v>53</v>
      </c>
      <c r="B131" s="21"/>
      <c r="C131" s="52" t="s">
        <v>360</v>
      </c>
      <c r="D131" s="51" t="s">
        <v>359</v>
      </c>
      <c r="E131" s="7" t="s">
        <v>50</v>
      </c>
      <c r="F131" s="49">
        <v>9.5</v>
      </c>
      <c r="G131" s="50">
        <v>0</v>
      </c>
      <c r="H131" s="50">
        <v>-9.5</v>
      </c>
      <c r="I131" s="50">
        <f t="shared" si="79"/>
        <v>0</v>
      </c>
      <c r="J131" s="68">
        <v>350.87</v>
      </c>
      <c r="K131" s="50">
        <f t="shared" si="80"/>
        <v>0</v>
      </c>
      <c r="L131" s="47"/>
      <c r="M131" s="46">
        <f t="shared" si="81"/>
        <v>0</v>
      </c>
      <c r="N131" s="42"/>
      <c r="O131" s="42">
        <f t="shared" si="89"/>
        <v>0</v>
      </c>
      <c r="P131" s="42">
        <f t="shared" si="90"/>
        <v>0</v>
      </c>
      <c r="Q131" s="42"/>
      <c r="R131" s="42">
        <f t="shared" si="91"/>
        <v>0</v>
      </c>
      <c r="S131" s="42">
        <f t="shared" si="92"/>
        <v>0</v>
      </c>
      <c r="T131" s="42"/>
      <c r="U131" s="42">
        <f t="shared" si="93"/>
        <v>0</v>
      </c>
      <c r="V131" s="42">
        <f t="shared" si="94"/>
        <v>0</v>
      </c>
      <c r="W131" s="42"/>
      <c r="X131" s="42">
        <f t="shared" si="95"/>
        <v>0</v>
      </c>
      <c r="Y131" s="42">
        <f t="shared" si="96"/>
        <v>0</v>
      </c>
      <c r="Z131" s="42"/>
      <c r="AA131" s="42">
        <f t="shared" si="97"/>
        <v>0</v>
      </c>
      <c r="AB131" s="42">
        <f t="shared" si="98"/>
        <v>0</v>
      </c>
      <c r="AC131" s="42"/>
      <c r="AD131" s="42">
        <f t="shared" si="99"/>
        <v>0</v>
      </c>
      <c r="AE131" s="42">
        <f t="shared" si="100"/>
        <v>0</v>
      </c>
      <c r="AF131" s="42"/>
      <c r="AG131" s="42">
        <f t="shared" si="101"/>
        <v>0</v>
      </c>
      <c r="AH131" s="42">
        <f t="shared" si="102"/>
        <v>0</v>
      </c>
      <c r="AI131" s="42"/>
      <c r="AJ131" s="42">
        <f t="shared" si="103"/>
        <v>0</v>
      </c>
      <c r="AK131" s="42">
        <f t="shared" si="104"/>
        <v>0</v>
      </c>
      <c r="AL131" s="42"/>
      <c r="AM131" s="42">
        <f t="shared" si="105"/>
        <v>0</v>
      </c>
      <c r="AN131" s="42">
        <f t="shared" si="106"/>
        <v>0</v>
      </c>
      <c r="AO131" s="42"/>
      <c r="AP131" s="42">
        <f t="shared" si="75"/>
        <v>0</v>
      </c>
      <c r="AQ131" s="42">
        <f t="shared" si="76"/>
        <v>0</v>
      </c>
      <c r="AR131" s="42"/>
      <c r="AS131" s="42">
        <f t="shared" si="77"/>
        <v>0</v>
      </c>
      <c r="AT131" s="42">
        <f t="shared" si="78"/>
        <v>0</v>
      </c>
      <c r="AU131" s="42"/>
      <c r="AV131" s="42">
        <f t="shared" si="87"/>
        <v>0</v>
      </c>
      <c r="AW131" s="42">
        <f t="shared" si="82"/>
        <v>0</v>
      </c>
      <c r="AX131" s="41">
        <f t="shared" si="83"/>
        <v>0</v>
      </c>
      <c r="AY131" s="36">
        <f t="shared" ca="1" si="84"/>
        <v>0</v>
      </c>
      <c r="AZ131" s="13">
        <f t="shared" ca="1" si="85"/>
        <v>0</v>
      </c>
      <c r="BA131" s="67">
        <f t="shared" si="57"/>
        <v>0</v>
      </c>
      <c r="BB131" s="38">
        <f t="shared" ca="1" si="58"/>
        <v>0</v>
      </c>
      <c r="BC131" s="65">
        <f t="shared" ca="1" si="59"/>
        <v>0</v>
      </c>
      <c r="BE131" s="64">
        <f t="shared" si="86"/>
        <v>2</v>
      </c>
      <c r="BF131" s="35" t="str">
        <f t="shared" ref="BF131:BF142" si="107">IF(BE131&lt;&gt;0,"MEDIDO","NÃO MEDIDO")</f>
        <v>MEDIDO</v>
      </c>
    </row>
    <row r="132" spans="1:58" ht="60" customHeight="1" x14ac:dyDescent="0.2">
      <c r="A132" s="21" t="s">
        <v>53</v>
      </c>
      <c r="B132" s="21"/>
      <c r="C132" s="52" t="s">
        <v>358</v>
      </c>
      <c r="D132" s="51" t="s">
        <v>357</v>
      </c>
      <c r="E132" s="7" t="s">
        <v>345</v>
      </c>
      <c r="F132" s="49">
        <v>24</v>
      </c>
      <c r="G132" s="50">
        <v>0</v>
      </c>
      <c r="H132" s="50">
        <v>0</v>
      </c>
      <c r="I132" s="50">
        <f t="shared" si="79"/>
        <v>24</v>
      </c>
      <c r="J132" s="68">
        <v>390.39</v>
      </c>
      <c r="K132" s="50">
        <f t="shared" si="80"/>
        <v>9369.36</v>
      </c>
      <c r="L132" s="47"/>
      <c r="M132" s="46">
        <f t="shared" si="81"/>
        <v>0</v>
      </c>
      <c r="N132" s="42">
        <v>2</v>
      </c>
      <c r="O132" s="42">
        <f t="shared" si="89"/>
        <v>780.78</v>
      </c>
      <c r="P132" s="42">
        <f t="shared" si="90"/>
        <v>0</v>
      </c>
      <c r="Q132" s="42">
        <v>2</v>
      </c>
      <c r="R132" s="42">
        <f t="shared" si="91"/>
        <v>780.78</v>
      </c>
      <c r="S132" s="42">
        <f t="shared" si="92"/>
        <v>0</v>
      </c>
      <c r="T132" s="42">
        <v>2</v>
      </c>
      <c r="U132" s="42">
        <f t="shared" si="93"/>
        <v>780.78</v>
      </c>
      <c r="V132" s="42">
        <f t="shared" si="94"/>
        <v>0</v>
      </c>
      <c r="W132" s="42">
        <v>2</v>
      </c>
      <c r="X132" s="42">
        <f t="shared" si="95"/>
        <v>780.78</v>
      </c>
      <c r="Y132" s="42">
        <f t="shared" si="96"/>
        <v>0</v>
      </c>
      <c r="Z132" s="42">
        <v>2</v>
      </c>
      <c r="AA132" s="42">
        <f t="shared" si="97"/>
        <v>780.78</v>
      </c>
      <c r="AB132" s="42">
        <f t="shared" si="98"/>
        <v>0</v>
      </c>
      <c r="AC132" s="42">
        <v>2</v>
      </c>
      <c r="AD132" s="42">
        <f t="shared" si="99"/>
        <v>780.78</v>
      </c>
      <c r="AE132" s="42">
        <f t="shared" si="100"/>
        <v>0</v>
      </c>
      <c r="AF132" s="42">
        <v>2</v>
      </c>
      <c r="AG132" s="42">
        <f t="shared" si="101"/>
        <v>780.78</v>
      </c>
      <c r="AH132" s="42">
        <f t="shared" si="102"/>
        <v>0</v>
      </c>
      <c r="AI132" s="42">
        <v>2</v>
      </c>
      <c r="AJ132" s="42">
        <f t="shared" si="103"/>
        <v>780.78</v>
      </c>
      <c r="AK132" s="42">
        <f t="shared" si="104"/>
        <v>0</v>
      </c>
      <c r="AL132" s="42">
        <v>2</v>
      </c>
      <c r="AM132" s="42">
        <f t="shared" si="105"/>
        <v>780.78</v>
      </c>
      <c r="AN132" s="42">
        <f t="shared" si="106"/>
        <v>0</v>
      </c>
      <c r="AO132" s="42">
        <v>2</v>
      </c>
      <c r="AP132" s="42">
        <f t="shared" si="75"/>
        <v>780.78</v>
      </c>
      <c r="AQ132" s="42">
        <f t="shared" si="76"/>
        <v>0</v>
      </c>
      <c r="AR132" s="42">
        <v>2</v>
      </c>
      <c r="AS132" s="42">
        <f t="shared" si="77"/>
        <v>780.78</v>
      </c>
      <c r="AT132" s="42">
        <f t="shared" si="78"/>
        <v>0</v>
      </c>
      <c r="AU132" s="42">
        <v>2</v>
      </c>
      <c r="AV132" s="42">
        <f t="shared" si="87"/>
        <v>780.78</v>
      </c>
      <c r="AW132" s="42">
        <f t="shared" si="82"/>
        <v>0</v>
      </c>
      <c r="AX132" s="41">
        <f t="shared" si="83"/>
        <v>24</v>
      </c>
      <c r="AY132" s="36">
        <f t="shared" ca="1" si="84"/>
        <v>9369.3599999999988</v>
      </c>
      <c r="AZ132" s="13">
        <f t="shared" ca="1" si="85"/>
        <v>0</v>
      </c>
      <c r="BA132" s="67">
        <f t="shared" si="57"/>
        <v>0</v>
      </c>
      <c r="BB132" s="38">
        <f t="shared" ca="1" si="58"/>
        <v>0</v>
      </c>
      <c r="BC132" s="65">
        <f t="shared" ca="1" si="59"/>
        <v>0</v>
      </c>
      <c r="BE132" s="64">
        <f t="shared" si="86"/>
        <v>1</v>
      </c>
      <c r="BF132" s="35" t="str">
        <f t="shared" si="107"/>
        <v>MEDIDO</v>
      </c>
    </row>
    <row r="133" spans="1:58" ht="60" customHeight="1" x14ac:dyDescent="0.2">
      <c r="A133" s="21" t="s">
        <v>53</v>
      </c>
      <c r="B133" s="21"/>
      <c r="C133" s="52" t="s">
        <v>356</v>
      </c>
      <c r="D133" s="51" t="s">
        <v>355</v>
      </c>
      <c r="E133" s="7" t="s">
        <v>345</v>
      </c>
      <c r="F133" s="49">
        <v>12</v>
      </c>
      <c r="G133" s="50">
        <v>0</v>
      </c>
      <c r="H133" s="50">
        <v>0</v>
      </c>
      <c r="I133" s="50">
        <f t="shared" si="79"/>
        <v>12</v>
      </c>
      <c r="J133" s="68">
        <v>507.51</v>
      </c>
      <c r="K133" s="50">
        <f t="shared" si="80"/>
        <v>6090.12</v>
      </c>
      <c r="L133" s="47"/>
      <c r="M133" s="46">
        <f t="shared" si="81"/>
        <v>0</v>
      </c>
      <c r="N133" s="42">
        <v>1</v>
      </c>
      <c r="O133" s="42">
        <f t="shared" si="89"/>
        <v>507.51</v>
      </c>
      <c r="P133" s="42">
        <f t="shared" si="90"/>
        <v>0</v>
      </c>
      <c r="Q133" s="42">
        <v>1</v>
      </c>
      <c r="R133" s="42">
        <f t="shared" si="91"/>
        <v>507.51</v>
      </c>
      <c r="S133" s="42">
        <f t="shared" si="92"/>
        <v>0</v>
      </c>
      <c r="T133" s="42">
        <v>1</v>
      </c>
      <c r="U133" s="42">
        <f t="shared" si="93"/>
        <v>507.51</v>
      </c>
      <c r="V133" s="42">
        <f t="shared" si="94"/>
        <v>0</v>
      </c>
      <c r="W133" s="42">
        <v>1</v>
      </c>
      <c r="X133" s="42">
        <f t="shared" si="95"/>
        <v>507.51</v>
      </c>
      <c r="Y133" s="42">
        <f t="shared" si="96"/>
        <v>0</v>
      </c>
      <c r="Z133" s="42">
        <v>1</v>
      </c>
      <c r="AA133" s="42">
        <f t="shared" si="97"/>
        <v>507.51</v>
      </c>
      <c r="AB133" s="42">
        <f t="shared" si="98"/>
        <v>0</v>
      </c>
      <c r="AC133" s="42">
        <v>1</v>
      </c>
      <c r="AD133" s="42">
        <f t="shared" si="99"/>
        <v>507.51</v>
      </c>
      <c r="AE133" s="42">
        <f t="shared" si="100"/>
        <v>0</v>
      </c>
      <c r="AF133" s="42">
        <v>1</v>
      </c>
      <c r="AG133" s="42">
        <f t="shared" si="101"/>
        <v>507.51</v>
      </c>
      <c r="AH133" s="42">
        <f t="shared" si="102"/>
        <v>0</v>
      </c>
      <c r="AI133" s="42">
        <v>1</v>
      </c>
      <c r="AJ133" s="42">
        <f t="shared" si="103"/>
        <v>507.51</v>
      </c>
      <c r="AK133" s="42">
        <f t="shared" si="104"/>
        <v>0</v>
      </c>
      <c r="AL133" s="42">
        <v>1</v>
      </c>
      <c r="AM133" s="42">
        <f t="shared" si="105"/>
        <v>507.51</v>
      </c>
      <c r="AN133" s="42">
        <f t="shared" si="106"/>
        <v>0</v>
      </c>
      <c r="AO133" s="42">
        <v>1</v>
      </c>
      <c r="AP133" s="42">
        <f t="shared" si="75"/>
        <v>507.51</v>
      </c>
      <c r="AQ133" s="42">
        <f t="shared" si="76"/>
        <v>0</v>
      </c>
      <c r="AR133" s="42">
        <v>1</v>
      </c>
      <c r="AS133" s="42">
        <f t="shared" si="77"/>
        <v>507.51</v>
      </c>
      <c r="AT133" s="42">
        <f t="shared" si="78"/>
        <v>0</v>
      </c>
      <c r="AU133" s="42">
        <v>1</v>
      </c>
      <c r="AV133" s="42">
        <f t="shared" si="87"/>
        <v>507.51</v>
      </c>
      <c r="AW133" s="42">
        <f t="shared" si="82"/>
        <v>0</v>
      </c>
      <c r="AX133" s="41">
        <f t="shared" si="83"/>
        <v>12</v>
      </c>
      <c r="AY133" s="36">
        <f t="shared" ca="1" si="84"/>
        <v>6090.1200000000017</v>
      </c>
      <c r="AZ133" s="13">
        <f t="shared" ca="1" si="85"/>
        <v>0</v>
      </c>
      <c r="BA133" s="67">
        <f t="shared" si="57"/>
        <v>0</v>
      </c>
      <c r="BB133" s="38">
        <f t="shared" ca="1" si="58"/>
        <v>0</v>
      </c>
      <c r="BC133" s="65">
        <f t="shared" ca="1" si="59"/>
        <v>0</v>
      </c>
      <c r="BE133" s="64">
        <f t="shared" si="86"/>
        <v>1</v>
      </c>
      <c r="BF133" s="35" t="str">
        <f t="shared" si="107"/>
        <v>MEDIDO</v>
      </c>
    </row>
    <row r="134" spans="1:58" ht="60" customHeight="1" x14ac:dyDescent="0.2">
      <c r="A134" s="21" t="s">
        <v>53</v>
      </c>
      <c r="B134" s="21"/>
      <c r="C134" s="52" t="s">
        <v>354</v>
      </c>
      <c r="D134" s="51" t="s">
        <v>353</v>
      </c>
      <c r="E134" s="7" t="s">
        <v>345</v>
      </c>
      <c r="F134" s="49">
        <v>12</v>
      </c>
      <c r="G134" s="50">
        <v>0</v>
      </c>
      <c r="H134" s="50">
        <v>0</v>
      </c>
      <c r="I134" s="50">
        <f t="shared" si="79"/>
        <v>12</v>
      </c>
      <c r="J134" s="68">
        <v>520.52</v>
      </c>
      <c r="K134" s="50">
        <f t="shared" si="80"/>
        <v>6246.24</v>
      </c>
      <c r="L134" s="47"/>
      <c r="M134" s="46">
        <f t="shared" si="81"/>
        <v>0</v>
      </c>
      <c r="N134" s="42">
        <v>1</v>
      </c>
      <c r="O134" s="42">
        <f t="shared" si="89"/>
        <v>520.52</v>
      </c>
      <c r="P134" s="42">
        <f t="shared" si="90"/>
        <v>0</v>
      </c>
      <c r="Q134" s="42">
        <v>1</v>
      </c>
      <c r="R134" s="42">
        <f t="shared" si="91"/>
        <v>520.52</v>
      </c>
      <c r="S134" s="42">
        <f t="shared" si="92"/>
        <v>0</v>
      </c>
      <c r="T134" s="42">
        <v>1</v>
      </c>
      <c r="U134" s="42">
        <f t="shared" si="93"/>
        <v>520.52</v>
      </c>
      <c r="V134" s="42">
        <f t="shared" si="94"/>
        <v>0</v>
      </c>
      <c r="W134" s="42">
        <v>1</v>
      </c>
      <c r="X134" s="42">
        <f t="shared" si="95"/>
        <v>520.52</v>
      </c>
      <c r="Y134" s="42">
        <f t="shared" si="96"/>
        <v>0</v>
      </c>
      <c r="Z134" s="42">
        <v>1</v>
      </c>
      <c r="AA134" s="42">
        <f t="shared" si="97"/>
        <v>520.52</v>
      </c>
      <c r="AB134" s="42">
        <f t="shared" si="98"/>
        <v>0</v>
      </c>
      <c r="AC134" s="42">
        <v>1</v>
      </c>
      <c r="AD134" s="42">
        <f t="shared" si="99"/>
        <v>520.52</v>
      </c>
      <c r="AE134" s="42">
        <f t="shared" si="100"/>
        <v>0</v>
      </c>
      <c r="AF134" s="42">
        <v>1</v>
      </c>
      <c r="AG134" s="42">
        <f t="shared" si="101"/>
        <v>520.52</v>
      </c>
      <c r="AH134" s="42">
        <f t="shared" si="102"/>
        <v>0</v>
      </c>
      <c r="AI134" s="42">
        <v>1</v>
      </c>
      <c r="AJ134" s="42">
        <f t="shared" si="103"/>
        <v>520.52</v>
      </c>
      <c r="AK134" s="42">
        <f t="shared" si="104"/>
        <v>0</v>
      </c>
      <c r="AL134" s="42">
        <v>1</v>
      </c>
      <c r="AM134" s="42">
        <f t="shared" si="105"/>
        <v>520.52</v>
      </c>
      <c r="AN134" s="42">
        <f t="shared" si="106"/>
        <v>0</v>
      </c>
      <c r="AO134" s="42">
        <v>1</v>
      </c>
      <c r="AP134" s="42">
        <f t="shared" si="75"/>
        <v>520.52</v>
      </c>
      <c r="AQ134" s="42">
        <f t="shared" si="76"/>
        <v>0</v>
      </c>
      <c r="AR134" s="42">
        <v>1</v>
      </c>
      <c r="AS134" s="42">
        <f t="shared" si="77"/>
        <v>520.52</v>
      </c>
      <c r="AT134" s="42">
        <f t="shared" si="78"/>
        <v>0</v>
      </c>
      <c r="AU134" s="42">
        <v>1</v>
      </c>
      <c r="AV134" s="42">
        <f t="shared" si="87"/>
        <v>520.52</v>
      </c>
      <c r="AW134" s="42">
        <f t="shared" si="82"/>
        <v>0</v>
      </c>
      <c r="AX134" s="41">
        <f t="shared" si="83"/>
        <v>12</v>
      </c>
      <c r="AY134" s="36">
        <f t="shared" ca="1" si="84"/>
        <v>6246.2400000000016</v>
      </c>
      <c r="AZ134" s="13">
        <f t="shared" ca="1" si="85"/>
        <v>0</v>
      </c>
      <c r="BA134" s="67">
        <f t="shared" si="57"/>
        <v>0</v>
      </c>
      <c r="BB134" s="38">
        <f t="shared" ca="1" si="58"/>
        <v>0</v>
      </c>
      <c r="BC134" s="65">
        <f t="shared" ca="1" si="59"/>
        <v>0</v>
      </c>
      <c r="BE134" s="64">
        <f t="shared" si="86"/>
        <v>4</v>
      </c>
      <c r="BF134" s="35" t="str">
        <f t="shared" si="107"/>
        <v>MEDIDO</v>
      </c>
    </row>
    <row r="135" spans="1:58" ht="60" customHeight="1" x14ac:dyDescent="0.2">
      <c r="A135" s="21" t="s">
        <v>53</v>
      </c>
      <c r="B135" s="21"/>
      <c r="C135" s="52" t="s">
        <v>352</v>
      </c>
      <c r="D135" s="51" t="s">
        <v>351</v>
      </c>
      <c r="E135" s="7" t="s">
        <v>81</v>
      </c>
      <c r="F135" s="49">
        <v>8</v>
      </c>
      <c r="G135" s="50">
        <v>0</v>
      </c>
      <c r="H135" s="50">
        <v>0</v>
      </c>
      <c r="I135" s="50">
        <f t="shared" si="79"/>
        <v>8</v>
      </c>
      <c r="J135" s="68">
        <v>75.95</v>
      </c>
      <c r="K135" s="50">
        <f t="shared" si="80"/>
        <v>607.6</v>
      </c>
      <c r="L135" s="47"/>
      <c r="M135" s="46">
        <f t="shared" si="81"/>
        <v>0</v>
      </c>
      <c r="N135" s="42">
        <v>4</v>
      </c>
      <c r="O135" s="42">
        <f t="shared" si="89"/>
        <v>303.8</v>
      </c>
      <c r="P135" s="42">
        <f t="shared" si="90"/>
        <v>0</v>
      </c>
      <c r="Q135" s="42"/>
      <c r="R135" s="42">
        <f t="shared" si="91"/>
        <v>0</v>
      </c>
      <c r="S135" s="42">
        <f t="shared" si="92"/>
        <v>0</v>
      </c>
      <c r="T135" s="42"/>
      <c r="U135" s="42">
        <f t="shared" si="93"/>
        <v>0</v>
      </c>
      <c r="V135" s="42">
        <f t="shared" si="94"/>
        <v>0</v>
      </c>
      <c r="W135" s="42"/>
      <c r="X135" s="42">
        <f t="shared" si="95"/>
        <v>0</v>
      </c>
      <c r="Y135" s="42">
        <f t="shared" si="96"/>
        <v>0</v>
      </c>
      <c r="Z135" s="42"/>
      <c r="AA135" s="42">
        <f t="shared" si="97"/>
        <v>0</v>
      </c>
      <c r="AB135" s="42">
        <f t="shared" si="98"/>
        <v>0</v>
      </c>
      <c r="AC135" s="42"/>
      <c r="AD135" s="42">
        <f t="shared" si="99"/>
        <v>0</v>
      </c>
      <c r="AE135" s="42">
        <f t="shared" si="100"/>
        <v>0</v>
      </c>
      <c r="AF135" s="42"/>
      <c r="AG135" s="42">
        <f t="shared" si="101"/>
        <v>0</v>
      </c>
      <c r="AH135" s="42">
        <f t="shared" si="102"/>
        <v>0</v>
      </c>
      <c r="AI135" s="42"/>
      <c r="AJ135" s="42">
        <f t="shared" si="103"/>
        <v>0</v>
      </c>
      <c r="AK135" s="42">
        <f t="shared" si="104"/>
        <v>0</v>
      </c>
      <c r="AL135" s="42"/>
      <c r="AM135" s="42">
        <f t="shared" si="105"/>
        <v>0</v>
      </c>
      <c r="AN135" s="42">
        <f t="shared" si="106"/>
        <v>0</v>
      </c>
      <c r="AO135" s="42"/>
      <c r="AP135" s="42">
        <f t="shared" si="75"/>
        <v>0</v>
      </c>
      <c r="AQ135" s="42">
        <f t="shared" si="76"/>
        <v>0</v>
      </c>
      <c r="AR135" s="42"/>
      <c r="AS135" s="42">
        <f t="shared" si="77"/>
        <v>0</v>
      </c>
      <c r="AT135" s="42">
        <f t="shared" si="78"/>
        <v>0</v>
      </c>
      <c r="AU135" s="42">
        <v>4</v>
      </c>
      <c r="AV135" s="42">
        <f t="shared" si="87"/>
        <v>303.8</v>
      </c>
      <c r="AW135" s="42">
        <f t="shared" si="82"/>
        <v>0</v>
      </c>
      <c r="AX135" s="41">
        <f t="shared" si="83"/>
        <v>8</v>
      </c>
      <c r="AY135" s="36">
        <f t="shared" ca="1" si="84"/>
        <v>607.6</v>
      </c>
      <c r="AZ135" s="13">
        <f t="shared" ca="1" si="85"/>
        <v>0</v>
      </c>
      <c r="BA135" s="67">
        <f t="shared" si="57"/>
        <v>0</v>
      </c>
      <c r="BB135" s="38">
        <f t="shared" ca="1" si="58"/>
        <v>0</v>
      </c>
      <c r="BC135" s="65">
        <f t="shared" ca="1" si="59"/>
        <v>0</v>
      </c>
      <c r="BE135" s="64">
        <f t="shared" si="86"/>
        <v>60</v>
      </c>
      <c r="BF135" s="35" t="str">
        <f t="shared" si="107"/>
        <v>MEDIDO</v>
      </c>
    </row>
    <row r="136" spans="1:58" ht="30" customHeight="1" x14ac:dyDescent="0.2">
      <c r="A136" s="21" t="s">
        <v>53</v>
      </c>
      <c r="B136" s="21"/>
      <c r="C136" s="52" t="s">
        <v>350</v>
      </c>
      <c r="D136" s="51" t="s">
        <v>349</v>
      </c>
      <c r="E136" s="7" t="s">
        <v>348</v>
      </c>
      <c r="F136" s="49">
        <v>120</v>
      </c>
      <c r="G136" s="50">
        <v>0</v>
      </c>
      <c r="H136" s="50">
        <v>0</v>
      </c>
      <c r="I136" s="50">
        <f t="shared" si="79"/>
        <v>120</v>
      </c>
      <c r="J136" s="68">
        <v>27.11</v>
      </c>
      <c r="K136" s="50">
        <f t="shared" si="80"/>
        <v>3253.2</v>
      </c>
      <c r="L136" s="47"/>
      <c r="M136" s="46">
        <f t="shared" si="81"/>
        <v>0</v>
      </c>
      <c r="N136" s="42">
        <v>60</v>
      </c>
      <c r="O136" s="42">
        <f t="shared" si="89"/>
        <v>1626.6</v>
      </c>
      <c r="P136" s="42">
        <f t="shared" si="90"/>
        <v>0</v>
      </c>
      <c r="Q136" s="42"/>
      <c r="R136" s="42">
        <f t="shared" si="91"/>
        <v>0</v>
      </c>
      <c r="S136" s="42">
        <f t="shared" si="92"/>
        <v>0</v>
      </c>
      <c r="T136" s="42"/>
      <c r="U136" s="42">
        <f t="shared" si="93"/>
        <v>0</v>
      </c>
      <c r="V136" s="42">
        <f t="shared" si="94"/>
        <v>0</v>
      </c>
      <c r="W136" s="42"/>
      <c r="X136" s="42">
        <f t="shared" si="95"/>
        <v>0</v>
      </c>
      <c r="Y136" s="42">
        <f t="shared" si="96"/>
        <v>0</v>
      </c>
      <c r="Z136" s="42"/>
      <c r="AA136" s="42">
        <f t="shared" si="97"/>
        <v>0</v>
      </c>
      <c r="AB136" s="42">
        <f t="shared" si="98"/>
        <v>0</v>
      </c>
      <c r="AC136" s="42"/>
      <c r="AD136" s="42">
        <f t="shared" si="99"/>
        <v>0</v>
      </c>
      <c r="AE136" s="42">
        <f t="shared" si="100"/>
        <v>0</v>
      </c>
      <c r="AF136" s="42"/>
      <c r="AG136" s="42">
        <f t="shared" si="101"/>
        <v>0</v>
      </c>
      <c r="AH136" s="42">
        <f t="shared" si="102"/>
        <v>0</v>
      </c>
      <c r="AI136" s="42"/>
      <c r="AJ136" s="42">
        <f t="shared" si="103"/>
        <v>0</v>
      </c>
      <c r="AK136" s="42">
        <f t="shared" si="104"/>
        <v>0</v>
      </c>
      <c r="AL136" s="42"/>
      <c r="AM136" s="42">
        <f t="shared" si="105"/>
        <v>0</v>
      </c>
      <c r="AN136" s="42">
        <f t="shared" si="106"/>
        <v>0</v>
      </c>
      <c r="AO136" s="42"/>
      <c r="AP136" s="42">
        <f t="shared" si="75"/>
        <v>0</v>
      </c>
      <c r="AQ136" s="42">
        <f t="shared" si="76"/>
        <v>0</v>
      </c>
      <c r="AR136" s="42"/>
      <c r="AS136" s="42">
        <f t="shared" si="77"/>
        <v>0</v>
      </c>
      <c r="AT136" s="42">
        <f t="shared" si="78"/>
        <v>0</v>
      </c>
      <c r="AU136" s="42">
        <v>60</v>
      </c>
      <c r="AV136" s="42">
        <f t="shared" si="87"/>
        <v>1626.6</v>
      </c>
      <c r="AW136" s="42">
        <f t="shared" si="82"/>
        <v>0</v>
      </c>
      <c r="AX136" s="41">
        <f t="shared" si="83"/>
        <v>120</v>
      </c>
      <c r="AY136" s="36">
        <f t="shared" ca="1" si="84"/>
        <v>3253.2</v>
      </c>
      <c r="AZ136" s="13">
        <f t="shared" ca="1" si="85"/>
        <v>0</v>
      </c>
      <c r="BA136" s="67">
        <f t="shared" si="57"/>
        <v>0</v>
      </c>
      <c r="BB136" s="38">
        <f t="shared" ca="1" si="58"/>
        <v>0</v>
      </c>
      <c r="BC136" s="65">
        <f t="shared" ca="1" si="59"/>
        <v>0</v>
      </c>
      <c r="BE136" s="64">
        <f t="shared" si="86"/>
        <v>0</v>
      </c>
      <c r="BF136" s="35" t="str">
        <f t="shared" si="107"/>
        <v>NÃO MEDIDO</v>
      </c>
    </row>
    <row r="137" spans="1:58" ht="60" customHeight="1" x14ac:dyDescent="0.2">
      <c r="A137" s="21" t="s">
        <v>53</v>
      </c>
      <c r="B137" s="21"/>
      <c r="C137" s="52" t="s">
        <v>347</v>
      </c>
      <c r="D137" s="51" t="s">
        <v>346</v>
      </c>
      <c r="E137" s="7" t="s">
        <v>345</v>
      </c>
      <c r="F137" s="49">
        <v>12</v>
      </c>
      <c r="G137" s="50">
        <v>0</v>
      </c>
      <c r="H137" s="50">
        <v>-12</v>
      </c>
      <c r="I137" s="50">
        <f t="shared" si="79"/>
        <v>0</v>
      </c>
      <c r="J137" s="68">
        <v>1275.27</v>
      </c>
      <c r="K137" s="50">
        <f t="shared" si="80"/>
        <v>0</v>
      </c>
      <c r="L137" s="47"/>
      <c r="M137" s="46">
        <f t="shared" si="81"/>
        <v>0</v>
      </c>
      <c r="N137" s="42"/>
      <c r="O137" s="42">
        <f t="shared" si="89"/>
        <v>0</v>
      </c>
      <c r="P137" s="42">
        <f t="shared" si="90"/>
        <v>0</v>
      </c>
      <c r="Q137" s="42"/>
      <c r="R137" s="42">
        <f t="shared" si="91"/>
        <v>0</v>
      </c>
      <c r="S137" s="42">
        <f t="shared" si="92"/>
        <v>0</v>
      </c>
      <c r="T137" s="42"/>
      <c r="U137" s="42">
        <f t="shared" si="93"/>
        <v>0</v>
      </c>
      <c r="V137" s="42">
        <f t="shared" si="94"/>
        <v>0</v>
      </c>
      <c r="W137" s="42"/>
      <c r="X137" s="42">
        <f t="shared" si="95"/>
        <v>0</v>
      </c>
      <c r="Y137" s="42">
        <f t="shared" si="96"/>
        <v>0</v>
      </c>
      <c r="Z137" s="42"/>
      <c r="AA137" s="42">
        <f t="shared" si="97"/>
        <v>0</v>
      </c>
      <c r="AB137" s="42">
        <f t="shared" si="98"/>
        <v>0</v>
      </c>
      <c r="AC137" s="42"/>
      <c r="AD137" s="42">
        <f t="shared" si="99"/>
        <v>0</v>
      </c>
      <c r="AE137" s="42">
        <f t="shared" si="100"/>
        <v>0</v>
      </c>
      <c r="AF137" s="42"/>
      <c r="AG137" s="42">
        <f t="shared" si="101"/>
        <v>0</v>
      </c>
      <c r="AH137" s="42">
        <f t="shared" si="102"/>
        <v>0</v>
      </c>
      <c r="AI137" s="42"/>
      <c r="AJ137" s="42">
        <f t="shared" si="103"/>
        <v>0</v>
      </c>
      <c r="AK137" s="42">
        <f t="shared" si="104"/>
        <v>0</v>
      </c>
      <c r="AL137" s="42"/>
      <c r="AM137" s="42">
        <f t="shared" si="105"/>
        <v>0</v>
      </c>
      <c r="AN137" s="42">
        <f t="shared" si="106"/>
        <v>0</v>
      </c>
      <c r="AO137" s="42"/>
      <c r="AP137" s="42">
        <f t="shared" si="75"/>
        <v>0</v>
      </c>
      <c r="AQ137" s="42">
        <f t="shared" si="76"/>
        <v>0</v>
      </c>
      <c r="AR137" s="42"/>
      <c r="AS137" s="42">
        <f t="shared" si="77"/>
        <v>0</v>
      </c>
      <c r="AT137" s="42">
        <f t="shared" si="78"/>
        <v>0</v>
      </c>
      <c r="AU137" s="42"/>
      <c r="AV137" s="42">
        <f t="shared" si="87"/>
        <v>0</v>
      </c>
      <c r="AW137" s="42">
        <f t="shared" si="82"/>
        <v>0</v>
      </c>
      <c r="AX137" s="41">
        <f t="shared" si="83"/>
        <v>0</v>
      </c>
      <c r="AY137" s="36">
        <f t="shared" ca="1" si="84"/>
        <v>0</v>
      </c>
      <c r="AZ137" s="13">
        <f t="shared" ca="1" si="85"/>
        <v>0</v>
      </c>
      <c r="BA137" s="67">
        <f t="shared" si="57"/>
        <v>0</v>
      </c>
      <c r="BB137" s="38">
        <f t="shared" ca="1" si="58"/>
        <v>0</v>
      </c>
      <c r="BC137" s="65">
        <f t="shared" ca="1" si="59"/>
        <v>0</v>
      </c>
      <c r="BE137" s="64">
        <f t="shared" si="86"/>
        <v>0</v>
      </c>
      <c r="BF137" s="35" t="str">
        <f t="shared" si="107"/>
        <v>NÃO MEDIDO</v>
      </c>
    </row>
    <row r="138" spans="1:58" ht="60" customHeight="1" x14ac:dyDescent="0.2">
      <c r="A138" s="21" t="s">
        <v>53</v>
      </c>
      <c r="B138" s="21"/>
      <c r="C138" s="52" t="s">
        <v>344</v>
      </c>
      <c r="D138" s="51" t="s">
        <v>343</v>
      </c>
      <c r="E138" s="7" t="s">
        <v>50</v>
      </c>
      <c r="F138" s="49">
        <v>910</v>
      </c>
      <c r="G138" s="50">
        <v>0</v>
      </c>
      <c r="H138" s="50">
        <v>0</v>
      </c>
      <c r="I138" s="50">
        <f t="shared" si="79"/>
        <v>910</v>
      </c>
      <c r="J138" s="68">
        <v>98.67</v>
      </c>
      <c r="K138" s="50">
        <f t="shared" si="80"/>
        <v>89789.7</v>
      </c>
      <c r="L138" s="47"/>
      <c r="M138" s="46">
        <f t="shared" si="81"/>
        <v>0</v>
      </c>
      <c r="N138" s="42"/>
      <c r="O138" s="42">
        <f t="shared" si="89"/>
        <v>0</v>
      </c>
      <c r="P138" s="42">
        <f t="shared" si="90"/>
        <v>0</v>
      </c>
      <c r="Q138" s="42"/>
      <c r="R138" s="42">
        <f t="shared" si="91"/>
        <v>0</v>
      </c>
      <c r="S138" s="42">
        <f t="shared" si="92"/>
        <v>0</v>
      </c>
      <c r="T138" s="42"/>
      <c r="U138" s="42">
        <f t="shared" si="93"/>
        <v>0</v>
      </c>
      <c r="V138" s="42">
        <f t="shared" si="94"/>
        <v>0</v>
      </c>
      <c r="W138" s="42"/>
      <c r="X138" s="42">
        <f t="shared" si="95"/>
        <v>0</v>
      </c>
      <c r="Y138" s="42">
        <f t="shared" si="96"/>
        <v>0</v>
      </c>
      <c r="Z138" s="42"/>
      <c r="AA138" s="42">
        <f t="shared" si="97"/>
        <v>0</v>
      </c>
      <c r="AB138" s="42">
        <f t="shared" si="98"/>
        <v>0</v>
      </c>
      <c r="AC138" s="42"/>
      <c r="AD138" s="42">
        <f t="shared" si="99"/>
        <v>0</v>
      </c>
      <c r="AE138" s="42">
        <f t="shared" si="100"/>
        <v>0</v>
      </c>
      <c r="AF138" s="42"/>
      <c r="AG138" s="42">
        <f t="shared" si="101"/>
        <v>0</v>
      </c>
      <c r="AH138" s="42">
        <f t="shared" si="102"/>
        <v>0</v>
      </c>
      <c r="AI138" s="42">
        <v>258.42</v>
      </c>
      <c r="AJ138" s="42">
        <f t="shared" si="103"/>
        <v>25498.3</v>
      </c>
      <c r="AK138" s="42">
        <f t="shared" si="104"/>
        <v>0</v>
      </c>
      <c r="AL138" s="42"/>
      <c r="AM138" s="42">
        <f t="shared" si="105"/>
        <v>0</v>
      </c>
      <c r="AN138" s="42">
        <f t="shared" si="106"/>
        <v>0</v>
      </c>
      <c r="AO138" s="42"/>
      <c r="AP138" s="42">
        <f t="shared" si="75"/>
        <v>0</v>
      </c>
      <c r="AQ138" s="42">
        <f t="shared" si="76"/>
        <v>0</v>
      </c>
      <c r="AR138" s="42"/>
      <c r="AS138" s="42">
        <f t="shared" si="77"/>
        <v>0</v>
      </c>
      <c r="AT138" s="42">
        <f t="shared" si="78"/>
        <v>0</v>
      </c>
      <c r="AU138" s="42"/>
      <c r="AV138" s="42">
        <f t="shared" si="87"/>
        <v>0</v>
      </c>
      <c r="AW138" s="42">
        <f t="shared" si="82"/>
        <v>0</v>
      </c>
      <c r="AX138" s="41">
        <f t="shared" si="83"/>
        <v>258.42</v>
      </c>
      <c r="AY138" s="36">
        <f t="shared" ca="1" si="84"/>
        <v>25498.3</v>
      </c>
      <c r="AZ138" s="13">
        <f t="shared" ca="1" si="85"/>
        <v>0</v>
      </c>
      <c r="BA138" s="67">
        <f t="shared" si="57"/>
        <v>651.57999999999993</v>
      </c>
      <c r="BB138" s="38">
        <f t="shared" ca="1" si="58"/>
        <v>64291.399999999994</v>
      </c>
      <c r="BC138" s="65">
        <f t="shared" ca="1" si="59"/>
        <v>0</v>
      </c>
      <c r="BE138" s="64">
        <f t="shared" si="86"/>
        <v>1644.87</v>
      </c>
      <c r="BF138" s="35" t="str">
        <f t="shared" si="107"/>
        <v>MEDIDO</v>
      </c>
    </row>
    <row r="139" spans="1:58" ht="60" customHeight="1" x14ac:dyDescent="0.2">
      <c r="A139" s="21" t="s">
        <v>53</v>
      </c>
      <c r="B139" s="21"/>
      <c r="C139" s="52" t="s">
        <v>342</v>
      </c>
      <c r="D139" s="51" t="s">
        <v>341</v>
      </c>
      <c r="E139" s="7" t="s">
        <v>50</v>
      </c>
      <c r="F139" s="49">
        <v>849.5</v>
      </c>
      <c r="G139" s="50">
        <v>0</v>
      </c>
      <c r="H139" s="50">
        <v>1644.87</v>
      </c>
      <c r="I139" s="50">
        <f t="shared" si="79"/>
        <v>2494.37</v>
      </c>
      <c r="J139" s="68">
        <v>16.11</v>
      </c>
      <c r="K139" s="50">
        <f t="shared" si="80"/>
        <v>40184.31</v>
      </c>
      <c r="L139" s="47"/>
      <c r="M139" s="46">
        <f t="shared" si="81"/>
        <v>0</v>
      </c>
      <c r="N139" s="42"/>
      <c r="O139" s="42">
        <f t="shared" si="89"/>
        <v>0</v>
      </c>
      <c r="P139" s="42">
        <f t="shared" si="90"/>
        <v>0</v>
      </c>
      <c r="Q139" s="42"/>
      <c r="R139" s="42">
        <f t="shared" si="91"/>
        <v>0</v>
      </c>
      <c r="S139" s="42">
        <f t="shared" si="92"/>
        <v>0</v>
      </c>
      <c r="T139" s="42"/>
      <c r="U139" s="42">
        <f t="shared" si="93"/>
        <v>0</v>
      </c>
      <c r="V139" s="42">
        <f t="shared" si="94"/>
        <v>0</v>
      </c>
      <c r="W139" s="42"/>
      <c r="X139" s="42">
        <f t="shared" si="95"/>
        <v>0</v>
      </c>
      <c r="Y139" s="42">
        <f t="shared" si="96"/>
        <v>0</v>
      </c>
      <c r="Z139" s="42"/>
      <c r="AA139" s="42">
        <f t="shared" si="97"/>
        <v>0</v>
      </c>
      <c r="AB139" s="42">
        <f t="shared" si="98"/>
        <v>0</v>
      </c>
      <c r="AC139" s="42"/>
      <c r="AD139" s="42">
        <f t="shared" si="99"/>
        <v>0</v>
      </c>
      <c r="AE139" s="42">
        <f t="shared" si="100"/>
        <v>0</v>
      </c>
      <c r="AF139" s="42"/>
      <c r="AG139" s="42">
        <f t="shared" si="101"/>
        <v>0</v>
      </c>
      <c r="AH139" s="42">
        <f t="shared" si="102"/>
        <v>0</v>
      </c>
      <c r="AI139" s="42">
        <v>555.79999999999995</v>
      </c>
      <c r="AJ139" s="42">
        <f t="shared" si="103"/>
        <v>8953.94</v>
      </c>
      <c r="AK139" s="42">
        <f t="shared" si="104"/>
        <v>0</v>
      </c>
      <c r="AL139" s="42">
        <v>293.7</v>
      </c>
      <c r="AM139" s="42">
        <f t="shared" si="105"/>
        <v>4731.51</v>
      </c>
      <c r="AN139" s="42">
        <f t="shared" si="106"/>
        <v>0</v>
      </c>
      <c r="AO139" s="42"/>
      <c r="AP139" s="42">
        <f t="shared" si="75"/>
        <v>0</v>
      </c>
      <c r="AQ139" s="42">
        <f t="shared" si="76"/>
        <v>0</v>
      </c>
      <c r="AR139" s="42"/>
      <c r="AS139" s="42">
        <f t="shared" si="77"/>
        <v>0</v>
      </c>
      <c r="AT139" s="42">
        <f t="shared" si="78"/>
        <v>0</v>
      </c>
      <c r="AU139" s="42">
        <v>1644.87</v>
      </c>
      <c r="AV139" s="42">
        <f t="shared" si="87"/>
        <v>26498.86</v>
      </c>
      <c r="AW139" s="42">
        <f t="shared" si="82"/>
        <v>0</v>
      </c>
      <c r="AX139" s="41">
        <f t="shared" si="83"/>
        <v>2494.37</v>
      </c>
      <c r="AY139" s="36">
        <f t="shared" ca="1" si="84"/>
        <v>40184.31</v>
      </c>
      <c r="AZ139" s="13">
        <f t="shared" ca="1" si="85"/>
        <v>0</v>
      </c>
      <c r="BA139" s="67">
        <f t="shared" si="57"/>
        <v>0</v>
      </c>
      <c r="BB139" s="38">
        <f t="shared" ca="1" si="58"/>
        <v>0</v>
      </c>
      <c r="BC139" s="65">
        <f t="shared" ca="1" si="59"/>
        <v>0</v>
      </c>
      <c r="BE139" s="64">
        <f t="shared" si="86"/>
        <v>0</v>
      </c>
      <c r="BF139" s="35" t="str">
        <f t="shared" si="107"/>
        <v>NÃO MEDIDO</v>
      </c>
    </row>
    <row r="140" spans="1:58" ht="60" customHeight="1" x14ac:dyDescent="0.2">
      <c r="A140" s="21" t="s">
        <v>53</v>
      </c>
      <c r="B140" s="21"/>
      <c r="C140" s="52" t="s">
        <v>340</v>
      </c>
      <c r="D140" s="51" t="s">
        <v>339</v>
      </c>
      <c r="E140" s="7" t="s">
        <v>50</v>
      </c>
      <c r="F140" s="49">
        <v>24.5</v>
      </c>
      <c r="G140" s="50">
        <v>0</v>
      </c>
      <c r="H140" s="50">
        <v>-24.5</v>
      </c>
      <c r="I140" s="50">
        <f t="shared" si="79"/>
        <v>0</v>
      </c>
      <c r="J140" s="68">
        <v>26.38</v>
      </c>
      <c r="K140" s="50">
        <f t="shared" si="80"/>
        <v>0</v>
      </c>
      <c r="L140" s="47"/>
      <c r="M140" s="46">
        <f t="shared" si="81"/>
        <v>0</v>
      </c>
      <c r="N140" s="42"/>
      <c r="O140" s="42">
        <f t="shared" si="89"/>
        <v>0</v>
      </c>
      <c r="P140" s="42">
        <f t="shared" si="90"/>
        <v>0</v>
      </c>
      <c r="Q140" s="42"/>
      <c r="R140" s="42">
        <f t="shared" si="91"/>
        <v>0</v>
      </c>
      <c r="S140" s="42">
        <f t="shared" si="92"/>
        <v>0</v>
      </c>
      <c r="T140" s="42"/>
      <c r="U140" s="42">
        <f t="shared" si="93"/>
        <v>0</v>
      </c>
      <c r="V140" s="42">
        <f t="shared" si="94"/>
        <v>0</v>
      </c>
      <c r="W140" s="42"/>
      <c r="X140" s="42">
        <f t="shared" si="95"/>
        <v>0</v>
      </c>
      <c r="Y140" s="42">
        <f t="shared" si="96"/>
        <v>0</v>
      </c>
      <c r="Z140" s="42"/>
      <c r="AA140" s="42">
        <f t="shared" si="97"/>
        <v>0</v>
      </c>
      <c r="AB140" s="42">
        <f t="shared" si="98"/>
        <v>0</v>
      </c>
      <c r="AC140" s="42"/>
      <c r="AD140" s="42">
        <f t="shared" si="99"/>
        <v>0</v>
      </c>
      <c r="AE140" s="42">
        <f t="shared" si="100"/>
        <v>0</v>
      </c>
      <c r="AF140" s="42"/>
      <c r="AG140" s="42">
        <f t="shared" si="101"/>
        <v>0</v>
      </c>
      <c r="AH140" s="42">
        <f t="shared" si="102"/>
        <v>0</v>
      </c>
      <c r="AI140" s="42"/>
      <c r="AJ140" s="42">
        <f t="shared" si="103"/>
        <v>0</v>
      </c>
      <c r="AK140" s="42">
        <f t="shared" si="104"/>
        <v>0</v>
      </c>
      <c r="AL140" s="42"/>
      <c r="AM140" s="42">
        <f t="shared" si="105"/>
        <v>0</v>
      </c>
      <c r="AN140" s="42">
        <f t="shared" si="106"/>
        <v>0</v>
      </c>
      <c r="AO140" s="42"/>
      <c r="AP140" s="42">
        <f t="shared" si="75"/>
        <v>0</v>
      </c>
      <c r="AQ140" s="42">
        <f t="shared" si="76"/>
        <v>0</v>
      </c>
      <c r="AR140" s="42"/>
      <c r="AS140" s="42">
        <f t="shared" si="77"/>
        <v>0</v>
      </c>
      <c r="AT140" s="42">
        <f t="shared" si="78"/>
        <v>0</v>
      </c>
      <c r="AU140" s="42"/>
      <c r="AV140" s="42">
        <f t="shared" si="87"/>
        <v>0</v>
      </c>
      <c r="AW140" s="42">
        <f t="shared" si="82"/>
        <v>0</v>
      </c>
      <c r="AX140" s="41">
        <f t="shared" si="83"/>
        <v>0</v>
      </c>
      <c r="AY140" s="36">
        <f t="shared" ca="1" si="84"/>
        <v>0</v>
      </c>
      <c r="AZ140" s="13">
        <f t="shared" ca="1" si="85"/>
        <v>0</v>
      </c>
      <c r="BA140" s="67">
        <f t="shared" si="57"/>
        <v>0</v>
      </c>
      <c r="BB140" s="38">
        <f t="shared" ca="1" si="58"/>
        <v>0</v>
      </c>
      <c r="BC140" s="65">
        <f t="shared" ca="1" si="59"/>
        <v>0</v>
      </c>
      <c r="BE140" s="64">
        <f t="shared" si="86"/>
        <v>0</v>
      </c>
      <c r="BF140" s="35" t="str">
        <f t="shared" si="107"/>
        <v>NÃO MEDIDO</v>
      </c>
    </row>
    <row r="141" spans="1:58" ht="60" customHeight="1" x14ac:dyDescent="0.2">
      <c r="A141" s="21" t="s">
        <v>53</v>
      </c>
      <c r="B141" s="21"/>
      <c r="C141" s="52" t="s">
        <v>338</v>
      </c>
      <c r="D141" s="51" t="s">
        <v>337</v>
      </c>
      <c r="E141" s="7" t="s">
        <v>50</v>
      </c>
      <c r="F141" s="49">
        <v>37</v>
      </c>
      <c r="G141" s="50">
        <v>0</v>
      </c>
      <c r="H141" s="50">
        <v>-37</v>
      </c>
      <c r="I141" s="50">
        <f t="shared" si="79"/>
        <v>0</v>
      </c>
      <c r="J141" s="68">
        <v>192.59</v>
      </c>
      <c r="K141" s="50">
        <f t="shared" si="80"/>
        <v>0</v>
      </c>
      <c r="L141" s="47"/>
      <c r="M141" s="46">
        <f t="shared" si="81"/>
        <v>0</v>
      </c>
      <c r="N141" s="42"/>
      <c r="O141" s="42">
        <f t="shared" si="89"/>
        <v>0</v>
      </c>
      <c r="P141" s="42">
        <f t="shared" si="90"/>
        <v>0</v>
      </c>
      <c r="Q141" s="42"/>
      <c r="R141" s="42">
        <f t="shared" si="91"/>
        <v>0</v>
      </c>
      <c r="S141" s="42">
        <f t="shared" si="92"/>
        <v>0</v>
      </c>
      <c r="T141" s="42"/>
      <c r="U141" s="42">
        <f t="shared" si="93"/>
        <v>0</v>
      </c>
      <c r="V141" s="42">
        <f t="shared" si="94"/>
        <v>0</v>
      </c>
      <c r="W141" s="42"/>
      <c r="X141" s="42">
        <f t="shared" si="95"/>
        <v>0</v>
      </c>
      <c r="Y141" s="42">
        <f t="shared" si="96"/>
        <v>0</v>
      </c>
      <c r="Z141" s="42"/>
      <c r="AA141" s="42">
        <f t="shared" si="97"/>
        <v>0</v>
      </c>
      <c r="AB141" s="42">
        <f t="shared" si="98"/>
        <v>0</v>
      </c>
      <c r="AC141" s="42"/>
      <c r="AD141" s="42">
        <f t="shared" si="99"/>
        <v>0</v>
      </c>
      <c r="AE141" s="42">
        <f t="shared" si="100"/>
        <v>0</v>
      </c>
      <c r="AF141" s="42"/>
      <c r="AG141" s="42">
        <f t="shared" si="101"/>
        <v>0</v>
      </c>
      <c r="AH141" s="42">
        <f t="shared" si="102"/>
        <v>0</v>
      </c>
      <c r="AI141" s="42"/>
      <c r="AJ141" s="42">
        <f t="shared" si="103"/>
        <v>0</v>
      </c>
      <c r="AK141" s="42">
        <f t="shared" si="104"/>
        <v>0</v>
      </c>
      <c r="AL141" s="42"/>
      <c r="AM141" s="42">
        <f t="shared" si="105"/>
        <v>0</v>
      </c>
      <c r="AN141" s="42">
        <f t="shared" si="106"/>
        <v>0</v>
      </c>
      <c r="AO141" s="42"/>
      <c r="AP141" s="42">
        <f t="shared" si="75"/>
        <v>0</v>
      </c>
      <c r="AQ141" s="42">
        <f t="shared" si="76"/>
        <v>0</v>
      </c>
      <c r="AR141" s="42"/>
      <c r="AS141" s="42">
        <f t="shared" si="77"/>
        <v>0</v>
      </c>
      <c r="AT141" s="42">
        <f t="shared" si="78"/>
        <v>0</v>
      </c>
      <c r="AU141" s="42"/>
      <c r="AV141" s="42">
        <f t="shared" si="87"/>
        <v>0</v>
      </c>
      <c r="AW141" s="42">
        <f t="shared" si="82"/>
        <v>0</v>
      </c>
      <c r="AX141" s="41">
        <f t="shared" si="83"/>
        <v>0</v>
      </c>
      <c r="AY141" s="36">
        <f t="shared" ca="1" si="84"/>
        <v>0</v>
      </c>
      <c r="AZ141" s="13">
        <f t="shared" ca="1" si="85"/>
        <v>0</v>
      </c>
      <c r="BA141" s="67">
        <f t="shared" si="57"/>
        <v>0</v>
      </c>
      <c r="BB141" s="38">
        <f t="shared" ca="1" si="58"/>
        <v>0</v>
      </c>
      <c r="BC141" s="65">
        <f t="shared" ca="1" si="59"/>
        <v>0</v>
      </c>
      <c r="BE141" s="64">
        <f t="shared" si="86"/>
        <v>0</v>
      </c>
      <c r="BF141" s="35" t="str">
        <f t="shared" si="107"/>
        <v>NÃO MEDIDO</v>
      </c>
    </row>
    <row r="142" spans="1:58" s="76" customFormat="1" ht="60" customHeight="1" x14ac:dyDescent="0.2">
      <c r="A142" s="21" t="s">
        <v>53</v>
      </c>
      <c r="B142" s="21"/>
      <c r="C142" s="52" t="s">
        <v>336</v>
      </c>
      <c r="D142" s="51" t="s">
        <v>335</v>
      </c>
      <c r="E142" s="7" t="s">
        <v>70</v>
      </c>
      <c r="F142" s="49">
        <v>54</v>
      </c>
      <c r="G142" s="50">
        <v>0</v>
      </c>
      <c r="H142" s="50">
        <v>-54</v>
      </c>
      <c r="I142" s="50">
        <f t="shared" si="79"/>
        <v>0</v>
      </c>
      <c r="J142" s="68">
        <v>44.29</v>
      </c>
      <c r="K142" s="50">
        <f t="shared" si="80"/>
        <v>0</v>
      </c>
      <c r="L142" s="47"/>
      <c r="M142" s="46">
        <f t="shared" si="81"/>
        <v>0</v>
      </c>
      <c r="N142" s="42"/>
      <c r="O142" s="42">
        <f t="shared" si="89"/>
        <v>0</v>
      </c>
      <c r="P142" s="42">
        <f t="shared" si="90"/>
        <v>0</v>
      </c>
      <c r="Q142" s="42"/>
      <c r="R142" s="42">
        <f t="shared" si="91"/>
        <v>0</v>
      </c>
      <c r="S142" s="42">
        <f t="shared" si="92"/>
        <v>0</v>
      </c>
      <c r="T142" s="42"/>
      <c r="U142" s="42">
        <f t="shared" si="93"/>
        <v>0</v>
      </c>
      <c r="V142" s="42">
        <f t="shared" si="94"/>
        <v>0</v>
      </c>
      <c r="W142" s="42"/>
      <c r="X142" s="42">
        <f t="shared" si="95"/>
        <v>0</v>
      </c>
      <c r="Y142" s="42">
        <f t="shared" si="96"/>
        <v>0</v>
      </c>
      <c r="Z142" s="42"/>
      <c r="AA142" s="42">
        <f t="shared" si="97"/>
        <v>0</v>
      </c>
      <c r="AB142" s="42">
        <f t="shared" si="98"/>
        <v>0</v>
      </c>
      <c r="AC142" s="42"/>
      <c r="AD142" s="42">
        <f t="shared" si="99"/>
        <v>0</v>
      </c>
      <c r="AE142" s="42">
        <f t="shared" si="100"/>
        <v>0</v>
      </c>
      <c r="AF142" s="42"/>
      <c r="AG142" s="42">
        <f t="shared" si="101"/>
        <v>0</v>
      </c>
      <c r="AH142" s="42">
        <f t="shared" si="102"/>
        <v>0</v>
      </c>
      <c r="AI142" s="42"/>
      <c r="AJ142" s="42">
        <f t="shared" si="103"/>
        <v>0</v>
      </c>
      <c r="AK142" s="42">
        <f t="shared" si="104"/>
        <v>0</v>
      </c>
      <c r="AL142" s="42"/>
      <c r="AM142" s="42">
        <f t="shared" si="105"/>
        <v>0</v>
      </c>
      <c r="AN142" s="42">
        <f t="shared" si="106"/>
        <v>0</v>
      </c>
      <c r="AO142" s="42"/>
      <c r="AP142" s="42">
        <f t="shared" si="75"/>
        <v>0</v>
      </c>
      <c r="AQ142" s="42">
        <f t="shared" si="76"/>
        <v>0</v>
      </c>
      <c r="AR142" s="42"/>
      <c r="AS142" s="42">
        <f t="shared" si="77"/>
        <v>0</v>
      </c>
      <c r="AT142" s="42">
        <f t="shared" si="78"/>
        <v>0</v>
      </c>
      <c r="AU142" s="42"/>
      <c r="AV142" s="42">
        <f t="shared" si="87"/>
        <v>0</v>
      </c>
      <c r="AW142" s="42">
        <f t="shared" si="82"/>
        <v>0</v>
      </c>
      <c r="AX142" s="41">
        <f t="shared" si="83"/>
        <v>0</v>
      </c>
      <c r="AY142" s="36">
        <f t="shared" ca="1" si="84"/>
        <v>0</v>
      </c>
      <c r="AZ142" s="13">
        <f t="shared" ca="1" si="85"/>
        <v>0</v>
      </c>
      <c r="BA142" s="67">
        <f t="shared" si="57"/>
        <v>0</v>
      </c>
      <c r="BB142" s="38">
        <f t="shared" ca="1" si="58"/>
        <v>0</v>
      </c>
      <c r="BC142" s="65">
        <f t="shared" ca="1" si="59"/>
        <v>0</v>
      </c>
      <c r="BD142"/>
      <c r="BE142" s="64">
        <f t="shared" si="86"/>
        <v>0</v>
      </c>
      <c r="BF142" s="35" t="str">
        <f t="shared" si="107"/>
        <v>NÃO MEDIDO</v>
      </c>
    </row>
    <row r="143" spans="1:58" ht="30" customHeight="1" x14ac:dyDescent="0.2">
      <c r="A143" s="21" t="s">
        <v>55</v>
      </c>
      <c r="B143" s="21"/>
      <c r="C143" s="52">
        <v>21000</v>
      </c>
      <c r="D143" s="51" t="s">
        <v>334</v>
      </c>
      <c r="E143" s="7"/>
      <c r="F143" s="49"/>
      <c r="G143" s="50">
        <v>0</v>
      </c>
      <c r="H143" s="50">
        <v>0</v>
      </c>
      <c r="I143" s="50">
        <f t="shared" si="79"/>
        <v>0</v>
      </c>
      <c r="J143" s="68"/>
      <c r="K143" s="50">
        <f t="shared" si="80"/>
        <v>0</v>
      </c>
      <c r="L143" s="47"/>
      <c r="M143" s="46">
        <f t="shared" si="81"/>
        <v>0</v>
      </c>
      <c r="N143" s="42"/>
      <c r="O143" s="42">
        <f t="shared" si="89"/>
        <v>0</v>
      </c>
      <c r="P143" s="42">
        <f t="shared" si="90"/>
        <v>0</v>
      </c>
      <c r="Q143" s="42"/>
      <c r="R143" s="42">
        <f t="shared" si="91"/>
        <v>0</v>
      </c>
      <c r="S143" s="42">
        <f t="shared" si="92"/>
        <v>0</v>
      </c>
      <c r="T143" s="42"/>
      <c r="U143" s="42">
        <f t="shared" si="93"/>
        <v>0</v>
      </c>
      <c r="V143" s="42">
        <f t="shared" si="94"/>
        <v>0</v>
      </c>
      <c r="W143" s="42"/>
      <c r="X143" s="42">
        <f t="shared" si="95"/>
        <v>0</v>
      </c>
      <c r="Y143" s="42">
        <f t="shared" si="96"/>
        <v>0</v>
      </c>
      <c r="Z143" s="42"/>
      <c r="AA143" s="42">
        <f t="shared" si="97"/>
        <v>0</v>
      </c>
      <c r="AB143" s="42">
        <f t="shared" si="98"/>
        <v>0</v>
      </c>
      <c r="AC143" s="42"/>
      <c r="AD143" s="42">
        <f t="shared" si="99"/>
        <v>0</v>
      </c>
      <c r="AE143" s="42">
        <f t="shared" si="100"/>
        <v>0</v>
      </c>
      <c r="AF143" s="42"/>
      <c r="AG143" s="42">
        <f t="shared" si="101"/>
        <v>0</v>
      </c>
      <c r="AH143" s="42">
        <f t="shared" si="102"/>
        <v>0</v>
      </c>
      <c r="AI143" s="42"/>
      <c r="AJ143" s="42">
        <f t="shared" si="103"/>
        <v>0</v>
      </c>
      <c r="AK143" s="42">
        <f t="shared" si="104"/>
        <v>0</v>
      </c>
      <c r="AL143" s="42"/>
      <c r="AM143" s="42">
        <f t="shared" si="105"/>
        <v>0</v>
      </c>
      <c r="AN143" s="42">
        <f t="shared" si="106"/>
        <v>0</v>
      </c>
      <c r="AO143" s="42"/>
      <c r="AP143" s="42">
        <f t="shared" si="75"/>
        <v>0</v>
      </c>
      <c r="AQ143" s="42">
        <f t="shared" si="76"/>
        <v>0</v>
      </c>
      <c r="AR143" s="42"/>
      <c r="AS143" s="42">
        <f t="shared" si="77"/>
        <v>0</v>
      </c>
      <c r="AT143" s="42">
        <f t="shared" si="78"/>
        <v>0</v>
      </c>
      <c r="AU143" s="42"/>
      <c r="AV143" s="42">
        <f t="shared" si="87"/>
        <v>0</v>
      </c>
      <c r="AW143" s="42">
        <f t="shared" si="82"/>
        <v>0</v>
      </c>
      <c r="AX143" s="41">
        <f t="shared" si="83"/>
        <v>0</v>
      </c>
      <c r="AY143" s="36">
        <f t="shared" ca="1" si="84"/>
        <v>0</v>
      </c>
      <c r="AZ143" s="13">
        <f t="shared" ca="1" si="85"/>
        <v>0</v>
      </c>
      <c r="BA143" s="67">
        <f t="shared" ref="BA143:BA206" si="108">I143-AX143</f>
        <v>0</v>
      </c>
      <c r="BB143" s="38">
        <f t="shared" ref="BB143:BB206" ca="1" si="109">K143-AY143</f>
        <v>0</v>
      </c>
      <c r="BC143" s="65">
        <f t="shared" ref="BC143:BC206" ca="1" si="110">M143-AZ143</f>
        <v>0</v>
      </c>
      <c r="BE143" s="64">
        <f t="shared" si="86"/>
        <v>0</v>
      </c>
      <c r="BF143" s="53" t="str">
        <f>IF(COUNTIF(BF144:BF145,"MEDIDO")&gt;0,"MEDIDO","NÃO MEDIDO")</f>
        <v>NÃO MEDIDO</v>
      </c>
    </row>
    <row r="144" spans="1:58" ht="30" customHeight="1" x14ac:dyDescent="0.2">
      <c r="A144" s="21" t="s">
        <v>53</v>
      </c>
      <c r="B144" s="21"/>
      <c r="C144" s="52" t="s">
        <v>333</v>
      </c>
      <c r="D144" s="51" t="s">
        <v>332</v>
      </c>
      <c r="E144" s="7" t="s">
        <v>50</v>
      </c>
      <c r="F144" s="49">
        <v>1</v>
      </c>
      <c r="G144" s="50">
        <v>0</v>
      </c>
      <c r="H144" s="50">
        <v>0</v>
      </c>
      <c r="I144" s="50">
        <f t="shared" si="79"/>
        <v>1</v>
      </c>
      <c r="J144" s="68">
        <v>249.42</v>
      </c>
      <c r="K144" s="50">
        <f t="shared" si="80"/>
        <v>249.42</v>
      </c>
      <c r="L144" s="47"/>
      <c r="M144" s="46">
        <f t="shared" si="81"/>
        <v>0</v>
      </c>
      <c r="N144" s="42">
        <v>1</v>
      </c>
      <c r="O144" s="42">
        <f t="shared" ref="O144:O175" si="111">ROUND($N144*$J144,2)</f>
        <v>249.42</v>
      </c>
      <c r="P144" s="42">
        <f t="shared" ref="P144:P175" si="112">ROUND(N144*L144,2)</f>
        <v>0</v>
      </c>
      <c r="Q144" s="42"/>
      <c r="R144" s="42">
        <f t="shared" ref="R144:R175" si="113">ROUND($Q144*$J144,2)</f>
        <v>0</v>
      </c>
      <c r="S144" s="42">
        <f t="shared" ref="S144:S175" si="114">ROUND(Q144*$L144,2)</f>
        <v>0</v>
      </c>
      <c r="T144" s="42"/>
      <c r="U144" s="42">
        <f t="shared" ref="U144:U175" si="115">ROUND($T144*$J144,2)</f>
        <v>0</v>
      </c>
      <c r="V144" s="42">
        <f t="shared" ref="V144:V175" si="116">ROUND(T144*$L144,2)</f>
        <v>0</v>
      </c>
      <c r="W144" s="42"/>
      <c r="X144" s="42">
        <f t="shared" ref="X144:X175" si="117">ROUND($W144*$J144,2)</f>
        <v>0</v>
      </c>
      <c r="Y144" s="42">
        <f t="shared" ref="Y144:Y175" si="118">ROUND(W144*$L144,2)</f>
        <v>0</v>
      </c>
      <c r="Z144" s="42"/>
      <c r="AA144" s="42">
        <f t="shared" ref="AA144:AA175" si="119">ROUND($Z144*$J144,2)</f>
        <v>0</v>
      </c>
      <c r="AB144" s="42">
        <f t="shared" ref="AB144:AB175" si="120">ROUND(Z144*$L144,2)</f>
        <v>0</v>
      </c>
      <c r="AC144" s="42"/>
      <c r="AD144" s="42">
        <f t="shared" ref="AD144:AD175" si="121">ROUND($AC144*$J144,2)</f>
        <v>0</v>
      </c>
      <c r="AE144" s="42">
        <f t="shared" ref="AE144:AE175" si="122">ROUND(AC144*$L144,2)</f>
        <v>0</v>
      </c>
      <c r="AF144" s="42"/>
      <c r="AG144" s="42">
        <f t="shared" ref="AG144:AG175" si="123">ROUND($AF144*$J144,2)</f>
        <v>0</v>
      </c>
      <c r="AH144" s="42">
        <f t="shared" ref="AH144:AH175" si="124">ROUND(AF144*$L144,2)</f>
        <v>0</v>
      </c>
      <c r="AI144" s="42"/>
      <c r="AJ144" s="42">
        <f t="shared" si="103"/>
        <v>0</v>
      </c>
      <c r="AK144" s="42">
        <f t="shared" si="104"/>
        <v>0</v>
      </c>
      <c r="AL144" s="42"/>
      <c r="AM144" s="42">
        <f t="shared" ref="AM144:AM175" si="125">ROUND($AL144*$J144,2)</f>
        <v>0</v>
      </c>
      <c r="AN144" s="42">
        <f t="shared" si="106"/>
        <v>0</v>
      </c>
      <c r="AO144" s="42"/>
      <c r="AP144" s="42">
        <f t="shared" ref="AP144:AP207" si="126">ROUND($AO144*$J144,2)</f>
        <v>0</v>
      </c>
      <c r="AQ144" s="42">
        <f t="shared" ref="AQ144:AQ207" si="127">ROUND($AO144*$L144,2)</f>
        <v>0</v>
      </c>
      <c r="AR144" s="42"/>
      <c r="AS144" s="42">
        <f t="shared" ref="AS144:AS207" si="128">ROUND($AR144*$J144,2)</f>
        <v>0</v>
      </c>
      <c r="AT144" s="42">
        <f t="shared" ref="AT144:AT207" si="129">ROUND($AR144*$L144,2)</f>
        <v>0</v>
      </c>
      <c r="AU144" s="42"/>
      <c r="AV144" s="42">
        <f t="shared" si="87"/>
        <v>0</v>
      </c>
      <c r="AW144" s="42">
        <f t="shared" si="82"/>
        <v>0</v>
      </c>
      <c r="AX144" s="41">
        <f t="shared" si="83"/>
        <v>1</v>
      </c>
      <c r="AY144" s="36">
        <f t="shared" ca="1" si="84"/>
        <v>249.42</v>
      </c>
      <c r="AZ144" s="13">
        <f t="shared" ca="1" si="85"/>
        <v>0</v>
      </c>
      <c r="BA144" s="67">
        <f t="shared" si="108"/>
        <v>0</v>
      </c>
      <c r="BB144" s="38">
        <f t="shared" ca="1" si="109"/>
        <v>0</v>
      </c>
      <c r="BC144" s="65">
        <f t="shared" ca="1" si="110"/>
        <v>0</v>
      </c>
      <c r="BE144" s="64">
        <f t="shared" si="86"/>
        <v>0</v>
      </c>
      <c r="BF144" s="35" t="str">
        <f>IF(BE144&lt;&gt;0,"MEDIDO","NÃO MEDIDO")</f>
        <v>NÃO MEDIDO</v>
      </c>
    </row>
    <row r="145" spans="1:58" ht="60" customHeight="1" x14ac:dyDescent="0.2">
      <c r="A145" s="21" t="s">
        <v>53</v>
      </c>
      <c r="B145" s="21"/>
      <c r="C145" s="52" t="s">
        <v>331</v>
      </c>
      <c r="D145" s="51" t="s">
        <v>330</v>
      </c>
      <c r="E145" s="7" t="s">
        <v>81</v>
      </c>
      <c r="F145" s="49">
        <v>2</v>
      </c>
      <c r="G145" s="50">
        <v>0</v>
      </c>
      <c r="H145" s="50">
        <v>-2</v>
      </c>
      <c r="I145" s="50">
        <f t="shared" ref="I145:I208" si="130">F145+G145+H145</f>
        <v>0</v>
      </c>
      <c r="J145" s="68">
        <v>367.55</v>
      </c>
      <c r="K145" s="50">
        <f t="shared" ref="K145:K208" si="131">ROUND(($F145*$J145),2)+ROUND(($G145*$J145),2)+ROUND(($H145*$J145),2)</f>
        <v>0</v>
      </c>
      <c r="L145" s="47"/>
      <c r="M145" s="46">
        <f t="shared" ref="M145:M208" si="132">ROUND(I145*L145,2)</f>
        <v>0</v>
      </c>
      <c r="N145" s="42"/>
      <c r="O145" s="42">
        <f t="shared" si="111"/>
        <v>0</v>
      </c>
      <c r="P145" s="42">
        <f t="shared" si="112"/>
        <v>0</v>
      </c>
      <c r="Q145" s="42"/>
      <c r="R145" s="42">
        <f t="shared" si="113"/>
        <v>0</v>
      </c>
      <c r="S145" s="42">
        <f t="shared" si="114"/>
        <v>0</v>
      </c>
      <c r="T145" s="42"/>
      <c r="U145" s="42">
        <f t="shared" si="115"/>
        <v>0</v>
      </c>
      <c r="V145" s="42">
        <f t="shared" si="116"/>
        <v>0</v>
      </c>
      <c r="W145" s="42"/>
      <c r="X145" s="42">
        <f t="shared" si="117"/>
        <v>0</v>
      </c>
      <c r="Y145" s="42">
        <f t="shared" si="118"/>
        <v>0</v>
      </c>
      <c r="Z145" s="42"/>
      <c r="AA145" s="42">
        <f t="shared" si="119"/>
        <v>0</v>
      </c>
      <c r="AB145" s="42">
        <f t="shared" si="120"/>
        <v>0</v>
      </c>
      <c r="AC145" s="42"/>
      <c r="AD145" s="42">
        <f t="shared" si="121"/>
        <v>0</v>
      </c>
      <c r="AE145" s="42">
        <f t="shared" si="122"/>
        <v>0</v>
      </c>
      <c r="AF145" s="42"/>
      <c r="AG145" s="42">
        <f t="shared" si="123"/>
        <v>0</v>
      </c>
      <c r="AH145" s="42">
        <f t="shared" si="124"/>
        <v>0</v>
      </c>
      <c r="AI145" s="42"/>
      <c r="AJ145" s="42">
        <f t="shared" si="103"/>
        <v>0</v>
      </c>
      <c r="AK145" s="42">
        <f t="shared" si="104"/>
        <v>0</v>
      </c>
      <c r="AL145" s="42"/>
      <c r="AM145" s="42">
        <f t="shared" si="125"/>
        <v>0</v>
      </c>
      <c r="AN145" s="42">
        <f t="shared" si="106"/>
        <v>0</v>
      </c>
      <c r="AO145" s="42"/>
      <c r="AP145" s="42">
        <f t="shared" si="126"/>
        <v>0</v>
      </c>
      <c r="AQ145" s="42">
        <f t="shared" si="127"/>
        <v>0</v>
      </c>
      <c r="AR145" s="42"/>
      <c r="AS145" s="42">
        <f t="shared" si="128"/>
        <v>0</v>
      </c>
      <c r="AT145" s="42">
        <f t="shared" si="129"/>
        <v>0</v>
      </c>
      <c r="AU145" s="42"/>
      <c r="AV145" s="42">
        <f t="shared" si="87"/>
        <v>0</v>
      </c>
      <c r="AW145" s="42">
        <f t="shared" ref="AW145:AW208" si="133">ROUND($AU145*$L145,2)</f>
        <v>0</v>
      </c>
      <c r="AX145" s="41">
        <f t="shared" ref="AX145:AX208" si="134">SUMIF($N$10:$AW$10,"QUANTIDADE",N145:AW145)</f>
        <v>0</v>
      </c>
      <c r="AY145" s="36">
        <f t="shared" ref="AY145:AY208" ca="1" si="135">SUMIF($O$11:$AW$12,"COM DESCONTO",O145:AW145)</f>
        <v>0</v>
      </c>
      <c r="AZ145" s="13">
        <f t="shared" ref="AZ145:AZ208" ca="1" si="136">SUMIF($N$11:$AW$12,"SEM DESCONTO",N145:AW145)</f>
        <v>0</v>
      </c>
      <c r="BA145" s="67">
        <f t="shared" si="108"/>
        <v>0</v>
      </c>
      <c r="BB145" s="38">
        <f t="shared" ca="1" si="109"/>
        <v>0</v>
      </c>
      <c r="BC145" s="65">
        <f t="shared" ca="1" si="110"/>
        <v>0</v>
      </c>
      <c r="BE145" s="64">
        <f t="shared" ref="BE145:BE208" si="137">INDEX($N$12:$AW$276,ROW()-10,MATCH($BE$11,$N$11:$AW$11,0))</f>
        <v>0</v>
      </c>
      <c r="BF145" s="35" t="str">
        <f>IF(BE145&lt;&gt;0,"MEDIDO","NÃO MEDIDO")</f>
        <v>NÃO MEDIDO</v>
      </c>
    </row>
    <row r="146" spans="1:58" ht="30" customHeight="1" x14ac:dyDescent="0.2">
      <c r="A146" s="21" t="s">
        <v>55</v>
      </c>
      <c r="B146" s="21"/>
      <c r="C146" s="52">
        <v>3</v>
      </c>
      <c r="D146" s="51" t="s">
        <v>112</v>
      </c>
      <c r="E146" s="7"/>
      <c r="F146" s="49"/>
      <c r="G146" s="50">
        <v>0</v>
      </c>
      <c r="H146" s="50">
        <v>0</v>
      </c>
      <c r="I146" s="50">
        <f t="shared" si="130"/>
        <v>0</v>
      </c>
      <c r="J146" s="68"/>
      <c r="K146" s="50">
        <f t="shared" si="131"/>
        <v>0</v>
      </c>
      <c r="L146" s="47"/>
      <c r="M146" s="46">
        <f t="shared" si="132"/>
        <v>0</v>
      </c>
      <c r="N146" s="42"/>
      <c r="O146" s="42">
        <f t="shared" si="111"/>
        <v>0</v>
      </c>
      <c r="P146" s="42">
        <f t="shared" si="112"/>
        <v>0</v>
      </c>
      <c r="Q146" s="42"/>
      <c r="R146" s="42">
        <f t="shared" si="113"/>
        <v>0</v>
      </c>
      <c r="S146" s="42">
        <f t="shared" si="114"/>
        <v>0</v>
      </c>
      <c r="T146" s="42"/>
      <c r="U146" s="42">
        <f t="shared" si="115"/>
        <v>0</v>
      </c>
      <c r="V146" s="42">
        <f t="shared" si="116"/>
        <v>0</v>
      </c>
      <c r="W146" s="42"/>
      <c r="X146" s="42">
        <f t="shared" si="117"/>
        <v>0</v>
      </c>
      <c r="Y146" s="42">
        <f t="shared" si="118"/>
        <v>0</v>
      </c>
      <c r="Z146" s="42"/>
      <c r="AA146" s="42">
        <f t="shared" si="119"/>
        <v>0</v>
      </c>
      <c r="AB146" s="42">
        <f t="shared" si="120"/>
        <v>0</v>
      </c>
      <c r="AC146" s="42"/>
      <c r="AD146" s="42">
        <f t="shared" si="121"/>
        <v>0</v>
      </c>
      <c r="AE146" s="42">
        <f t="shared" si="122"/>
        <v>0</v>
      </c>
      <c r="AF146" s="42"/>
      <c r="AG146" s="42">
        <f t="shared" si="123"/>
        <v>0</v>
      </c>
      <c r="AH146" s="42">
        <f t="shared" si="124"/>
        <v>0</v>
      </c>
      <c r="AI146" s="42"/>
      <c r="AJ146" s="42">
        <f t="shared" si="103"/>
        <v>0</v>
      </c>
      <c r="AK146" s="42">
        <f t="shared" si="104"/>
        <v>0</v>
      </c>
      <c r="AL146" s="42"/>
      <c r="AM146" s="42">
        <f t="shared" si="125"/>
        <v>0</v>
      </c>
      <c r="AN146" s="42">
        <f t="shared" si="106"/>
        <v>0</v>
      </c>
      <c r="AO146" s="42"/>
      <c r="AP146" s="42">
        <f t="shared" si="126"/>
        <v>0</v>
      </c>
      <c r="AQ146" s="42">
        <f t="shared" si="127"/>
        <v>0</v>
      </c>
      <c r="AR146" s="42"/>
      <c r="AS146" s="42">
        <f t="shared" si="128"/>
        <v>0</v>
      </c>
      <c r="AT146" s="42">
        <f t="shared" si="129"/>
        <v>0</v>
      </c>
      <c r="AU146" s="42"/>
      <c r="AV146" s="42">
        <f t="shared" si="87"/>
        <v>0</v>
      </c>
      <c r="AW146" s="42">
        <f t="shared" si="133"/>
        <v>0</v>
      </c>
      <c r="AX146" s="41">
        <f t="shared" si="134"/>
        <v>0</v>
      </c>
      <c r="AY146" s="36">
        <f t="shared" ca="1" si="135"/>
        <v>0</v>
      </c>
      <c r="AZ146" s="13">
        <f t="shared" ca="1" si="136"/>
        <v>0</v>
      </c>
      <c r="BA146" s="67">
        <f t="shared" si="108"/>
        <v>0</v>
      </c>
      <c r="BB146" s="38">
        <f t="shared" ca="1" si="109"/>
        <v>0</v>
      </c>
      <c r="BC146" s="65">
        <f t="shared" ca="1" si="110"/>
        <v>0</v>
      </c>
      <c r="BE146" s="64">
        <f t="shared" si="137"/>
        <v>0</v>
      </c>
      <c r="BF146" s="53" t="str">
        <f>IF(COUNTIF(BF147:BF151,"MEDIDO")&gt;0,"MEDIDO","NÃO MEDIDO")</f>
        <v>NÃO MEDIDO</v>
      </c>
    </row>
    <row r="147" spans="1:58" ht="30" customHeight="1" x14ac:dyDescent="0.2">
      <c r="A147" s="21" t="s">
        <v>55</v>
      </c>
      <c r="B147" s="21"/>
      <c r="C147" s="52">
        <v>30200</v>
      </c>
      <c r="D147" s="51" t="s">
        <v>111</v>
      </c>
      <c r="E147" s="7"/>
      <c r="F147" s="49"/>
      <c r="G147" s="50">
        <v>0</v>
      </c>
      <c r="H147" s="50">
        <v>0</v>
      </c>
      <c r="I147" s="50">
        <f t="shared" si="130"/>
        <v>0</v>
      </c>
      <c r="J147" s="68"/>
      <c r="K147" s="50">
        <f t="shared" si="131"/>
        <v>0</v>
      </c>
      <c r="L147" s="47"/>
      <c r="M147" s="46">
        <f t="shared" si="132"/>
        <v>0</v>
      </c>
      <c r="N147" s="42"/>
      <c r="O147" s="42">
        <f t="shared" si="111"/>
        <v>0</v>
      </c>
      <c r="P147" s="42">
        <f t="shared" si="112"/>
        <v>0</v>
      </c>
      <c r="Q147" s="42"/>
      <c r="R147" s="42">
        <f t="shared" si="113"/>
        <v>0</v>
      </c>
      <c r="S147" s="42">
        <f t="shared" si="114"/>
        <v>0</v>
      </c>
      <c r="T147" s="42"/>
      <c r="U147" s="42">
        <f t="shared" si="115"/>
        <v>0</v>
      </c>
      <c r="V147" s="42">
        <f t="shared" si="116"/>
        <v>0</v>
      </c>
      <c r="W147" s="42"/>
      <c r="X147" s="42">
        <f t="shared" si="117"/>
        <v>0</v>
      </c>
      <c r="Y147" s="42">
        <f t="shared" si="118"/>
        <v>0</v>
      </c>
      <c r="Z147" s="42"/>
      <c r="AA147" s="42">
        <f t="shared" si="119"/>
        <v>0</v>
      </c>
      <c r="AB147" s="42">
        <f t="shared" si="120"/>
        <v>0</v>
      </c>
      <c r="AC147" s="42"/>
      <c r="AD147" s="42">
        <f t="shared" si="121"/>
        <v>0</v>
      </c>
      <c r="AE147" s="42">
        <f t="shared" si="122"/>
        <v>0</v>
      </c>
      <c r="AF147" s="42"/>
      <c r="AG147" s="42">
        <f t="shared" si="123"/>
        <v>0</v>
      </c>
      <c r="AH147" s="42">
        <f t="shared" si="124"/>
        <v>0</v>
      </c>
      <c r="AI147" s="42"/>
      <c r="AJ147" s="42">
        <f t="shared" si="103"/>
        <v>0</v>
      </c>
      <c r="AK147" s="42">
        <f t="shared" si="104"/>
        <v>0</v>
      </c>
      <c r="AL147" s="42"/>
      <c r="AM147" s="42">
        <f t="shared" si="125"/>
        <v>0</v>
      </c>
      <c r="AN147" s="42">
        <f t="shared" si="106"/>
        <v>0</v>
      </c>
      <c r="AO147" s="42"/>
      <c r="AP147" s="42">
        <f t="shared" si="126"/>
        <v>0</v>
      </c>
      <c r="AQ147" s="42">
        <f t="shared" si="127"/>
        <v>0</v>
      </c>
      <c r="AR147" s="42"/>
      <c r="AS147" s="42">
        <f t="shared" si="128"/>
        <v>0</v>
      </c>
      <c r="AT147" s="42">
        <f t="shared" si="129"/>
        <v>0</v>
      </c>
      <c r="AU147" s="42"/>
      <c r="AV147" s="42">
        <f t="shared" si="87"/>
        <v>0</v>
      </c>
      <c r="AW147" s="42">
        <f t="shared" si="133"/>
        <v>0</v>
      </c>
      <c r="AX147" s="41">
        <f t="shared" si="134"/>
        <v>0</v>
      </c>
      <c r="AY147" s="36">
        <f t="shared" ca="1" si="135"/>
        <v>0</v>
      </c>
      <c r="AZ147" s="13">
        <f t="shared" ca="1" si="136"/>
        <v>0</v>
      </c>
      <c r="BA147" s="67">
        <f t="shared" si="108"/>
        <v>0</v>
      </c>
      <c r="BB147" s="38">
        <f t="shared" ca="1" si="109"/>
        <v>0</v>
      </c>
      <c r="BC147" s="65">
        <f t="shared" ca="1" si="110"/>
        <v>0</v>
      </c>
      <c r="BE147" s="64">
        <f t="shared" si="137"/>
        <v>0</v>
      </c>
      <c r="BF147" s="53" t="str">
        <f>IF(COUNTIF(BF148:BF149,"MEDIDO")&gt;0,"MEDIDO","NÃO MEDIDO")</f>
        <v>NÃO MEDIDO</v>
      </c>
    </row>
    <row r="148" spans="1:58" ht="30" customHeight="1" x14ac:dyDescent="0.2">
      <c r="A148" s="21" t="s">
        <v>53</v>
      </c>
      <c r="B148" s="21"/>
      <c r="C148" s="52" t="s">
        <v>110</v>
      </c>
      <c r="D148" s="51" t="s">
        <v>109</v>
      </c>
      <c r="E148" s="7" t="s">
        <v>67</v>
      </c>
      <c r="F148" s="49">
        <v>168</v>
      </c>
      <c r="G148" s="50">
        <v>0</v>
      </c>
      <c r="H148" s="50">
        <v>0</v>
      </c>
      <c r="I148" s="50">
        <f t="shared" si="130"/>
        <v>168</v>
      </c>
      <c r="J148" s="68">
        <v>63.82</v>
      </c>
      <c r="K148" s="50">
        <f t="shared" si="131"/>
        <v>10721.76</v>
      </c>
      <c r="L148" s="47"/>
      <c r="M148" s="46">
        <f t="shared" si="132"/>
        <v>0</v>
      </c>
      <c r="N148" s="42"/>
      <c r="O148" s="42">
        <f t="shared" si="111"/>
        <v>0</v>
      </c>
      <c r="P148" s="42">
        <f t="shared" si="112"/>
        <v>0</v>
      </c>
      <c r="Q148" s="42"/>
      <c r="R148" s="42">
        <f t="shared" si="113"/>
        <v>0</v>
      </c>
      <c r="S148" s="42">
        <f t="shared" si="114"/>
        <v>0</v>
      </c>
      <c r="T148" s="42"/>
      <c r="U148" s="42">
        <f t="shared" si="115"/>
        <v>0</v>
      </c>
      <c r="V148" s="42">
        <f t="shared" si="116"/>
        <v>0</v>
      </c>
      <c r="W148" s="42"/>
      <c r="X148" s="42">
        <f t="shared" si="117"/>
        <v>0</v>
      </c>
      <c r="Y148" s="42">
        <f t="shared" si="118"/>
        <v>0</v>
      </c>
      <c r="Z148" s="42"/>
      <c r="AA148" s="42">
        <f t="shared" si="119"/>
        <v>0</v>
      </c>
      <c r="AB148" s="42">
        <f t="shared" si="120"/>
        <v>0</v>
      </c>
      <c r="AC148" s="42"/>
      <c r="AD148" s="42">
        <f t="shared" si="121"/>
        <v>0</v>
      </c>
      <c r="AE148" s="42">
        <f t="shared" si="122"/>
        <v>0</v>
      </c>
      <c r="AF148" s="42"/>
      <c r="AG148" s="42">
        <f t="shared" si="123"/>
        <v>0</v>
      </c>
      <c r="AH148" s="42">
        <f t="shared" si="124"/>
        <v>0</v>
      </c>
      <c r="AI148" s="42">
        <v>49.05</v>
      </c>
      <c r="AJ148" s="42">
        <f t="shared" si="103"/>
        <v>3130.37</v>
      </c>
      <c r="AK148" s="42">
        <f t="shared" si="104"/>
        <v>0</v>
      </c>
      <c r="AL148" s="42"/>
      <c r="AM148" s="42">
        <f t="shared" si="125"/>
        <v>0</v>
      </c>
      <c r="AN148" s="42">
        <f t="shared" si="106"/>
        <v>0</v>
      </c>
      <c r="AO148" s="42"/>
      <c r="AP148" s="42">
        <f t="shared" si="126"/>
        <v>0</v>
      </c>
      <c r="AQ148" s="42">
        <f t="shared" si="127"/>
        <v>0</v>
      </c>
      <c r="AR148" s="42"/>
      <c r="AS148" s="42">
        <f t="shared" si="128"/>
        <v>0</v>
      </c>
      <c r="AT148" s="42">
        <f t="shared" si="129"/>
        <v>0</v>
      </c>
      <c r="AU148" s="42"/>
      <c r="AV148" s="42">
        <f t="shared" ref="AV148:AV211" si="138">ROUND($AU148*$J148,2)</f>
        <v>0</v>
      </c>
      <c r="AW148" s="42">
        <f t="shared" si="133"/>
        <v>0</v>
      </c>
      <c r="AX148" s="41">
        <f t="shared" si="134"/>
        <v>49.05</v>
      </c>
      <c r="AY148" s="36">
        <f t="shared" ca="1" si="135"/>
        <v>3130.37</v>
      </c>
      <c r="AZ148" s="13">
        <f t="shared" ca="1" si="136"/>
        <v>0</v>
      </c>
      <c r="BA148" s="67">
        <f t="shared" si="108"/>
        <v>118.95</v>
      </c>
      <c r="BB148" s="38">
        <f t="shared" ca="1" si="109"/>
        <v>7591.39</v>
      </c>
      <c r="BC148" s="65">
        <f t="shared" ca="1" si="110"/>
        <v>0</v>
      </c>
      <c r="BE148" s="64">
        <f t="shared" si="137"/>
        <v>0</v>
      </c>
      <c r="BF148" s="35" t="str">
        <f>IF(BE148&lt;&gt;0,"MEDIDO","NÃO MEDIDO")</f>
        <v>NÃO MEDIDO</v>
      </c>
    </row>
    <row r="149" spans="1:58" ht="30" customHeight="1" x14ac:dyDescent="0.2">
      <c r="A149" s="21" t="s">
        <v>53</v>
      </c>
      <c r="B149" s="21"/>
      <c r="C149" s="52" t="s">
        <v>108</v>
      </c>
      <c r="D149" s="51" t="s">
        <v>107</v>
      </c>
      <c r="E149" s="7" t="s">
        <v>67</v>
      </c>
      <c r="F149" s="49">
        <v>49.5</v>
      </c>
      <c r="G149" s="50">
        <v>0</v>
      </c>
      <c r="H149" s="50">
        <v>0</v>
      </c>
      <c r="I149" s="50">
        <f t="shared" si="130"/>
        <v>49.5</v>
      </c>
      <c r="J149" s="68">
        <v>11.49</v>
      </c>
      <c r="K149" s="50">
        <f t="shared" si="131"/>
        <v>568.76</v>
      </c>
      <c r="L149" s="47"/>
      <c r="M149" s="46">
        <f t="shared" si="132"/>
        <v>0</v>
      </c>
      <c r="N149" s="42"/>
      <c r="O149" s="42">
        <f t="shared" si="111"/>
        <v>0</v>
      </c>
      <c r="P149" s="42">
        <f t="shared" si="112"/>
        <v>0</v>
      </c>
      <c r="Q149" s="42"/>
      <c r="R149" s="42">
        <f t="shared" si="113"/>
        <v>0</v>
      </c>
      <c r="S149" s="42">
        <f t="shared" si="114"/>
        <v>0</v>
      </c>
      <c r="T149" s="42"/>
      <c r="U149" s="42">
        <f t="shared" si="115"/>
        <v>0</v>
      </c>
      <c r="V149" s="42">
        <f t="shared" si="116"/>
        <v>0</v>
      </c>
      <c r="W149" s="42"/>
      <c r="X149" s="42">
        <f t="shared" si="117"/>
        <v>0</v>
      </c>
      <c r="Y149" s="42">
        <f t="shared" si="118"/>
        <v>0</v>
      </c>
      <c r="Z149" s="42"/>
      <c r="AA149" s="42">
        <f t="shared" si="119"/>
        <v>0</v>
      </c>
      <c r="AB149" s="42">
        <f t="shared" si="120"/>
        <v>0</v>
      </c>
      <c r="AC149" s="42"/>
      <c r="AD149" s="42">
        <f t="shared" si="121"/>
        <v>0</v>
      </c>
      <c r="AE149" s="42">
        <f t="shared" si="122"/>
        <v>0</v>
      </c>
      <c r="AF149" s="42"/>
      <c r="AG149" s="42">
        <f t="shared" si="123"/>
        <v>0</v>
      </c>
      <c r="AH149" s="42">
        <f t="shared" si="124"/>
        <v>0</v>
      </c>
      <c r="AI149" s="42">
        <v>12.7</v>
      </c>
      <c r="AJ149" s="42">
        <f t="shared" si="103"/>
        <v>145.91999999999999</v>
      </c>
      <c r="AK149" s="42">
        <f t="shared" si="104"/>
        <v>0</v>
      </c>
      <c r="AL149" s="42">
        <v>35</v>
      </c>
      <c r="AM149" s="42">
        <f t="shared" si="125"/>
        <v>402.15</v>
      </c>
      <c r="AN149" s="42">
        <f t="shared" si="106"/>
        <v>0</v>
      </c>
      <c r="AO149" s="42"/>
      <c r="AP149" s="42">
        <f t="shared" si="126"/>
        <v>0</v>
      </c>
      <c r="AQ149" s="42">
        <f t="shared" si="127"/>
        <v>0</v>
      </c>
      <c r="AR149" s="42"/>
      <c r="AS149" s="42">
        <f t="shared" si="128"/>
        <v>0</v>
      </c>
      <c r="AT149" s="42">
        <f t="shared" si="129"/>
        <v>0</v>
      </c>
      <c r="AU149" s="42"/>
      <c r="AV149" s="42">
        <f t="shared" si="138"/>
        <v>0</v>
      </c>
      <c r="AW149" s="42">
        <f t="shared" si="133"/>
        <v>0</v>
      </c>
      <c r="AX149" s="41">
        <f t="shared" si="134"/>
        <v>47.7</v>
      </c>
      <c r="AY149" s="36">
        <f t="shared" ca="1" si="135"/>
        <v>548.06999999999994</v>
      </c>
      <c r="AZ149" s="13">
        <f t="shared" ca="1" si="136"/>
        <v>0</v>
      </c>
      <c r="BA149" s="67">
        <f t="shared" si="108"/>
        <v>1.7999999999999972</v>
      </c>
      <c r="BB149" s="38">
        <f t="shared" ca="1" si="109"/>
        <v>20.690000000000055</v>
      </c>
      <c r="BC149" s="65">
        <f t="shared" ca="1" si="110"/>
        <v>0</v>
      </c>
      <c r="BE149" s="64">
        <f t="shared" si="137"/>
        <v>0</v>
      </c>
      <c r="BF149" s="35" t="str">
        <f>IF(BE149&lt;&gt;0,"MEDIDO","NÃO MEDIDO")</f>
        <v>NÃO MEDIDO</v>
      </c>
    </row>
    <row r="150" spans="1:58" ht="30" customHeight="1" x14ac:dyDescent="0.2">
      <c r="A150" s="21" t="s">
        <v>55</v>
      </c>
      <c r="B150" s="21"/>
      <c r="C150" s="52">
        <v>30300</v>
      </c>
      <c r="D150" s="51" t="s">
        <v>106</v>
      </c>
      <c r="E150" s="7"/>
      <c r="F150" s="49"/>
      <c r="G150" s="50">
        <v>0</v>
      </c>
      <c r="H150" s="50">
        <v>0</v>
      </c>
      <c r="I150" s="50">
        <f t="shared" si="130"/>
        <v>0</v>
      </c>
      <c r="J150" s="68"/>
      <c r="K150" s="50">
        <f t="shared" si="131"/>
        <v>0</v>
      </c>
      <c r="L150" s="47"/>
      <c r="M150" s="46">
        <f t="shared" si="132"/>
        <v>0</v>
      </c>
      <c r="N150" s="42"/>
      <c r="O150" s="42">
        <f t="shared" si="111"/>
        <v>0</v>
      </c>
      <c r="P150" s="42">
        <f t="shared" si="112"/>
        <v>0</v>
      </c>
      <c r="Q150" s="42"/>
      <c r="R150" s="42">
        <f t="shared" si="113"/>
        <v>0</v>
      </c>
      <c r="S150" s="42">
        <f t="shared" si="114"/>
        <v>0</v>
      </c>
      <c r="T150" s="42"/>
      <c r="U150" s="42">
        <f t="shared" si="115"/>
        <v>0</v>
      </c>
      <c r="V150" s="42">
        <f t="shared" si="116"/>
        <v>0</v>
      </c>
      <c r="W150" s="42"/>
      <c r="X150" s="42">
        <f t="shared" si="117"/>
        <v>0</v>
      </c>
      <c r="Y150" s="42">
        <f t="shared" si="118"/>
        <v>0</v>
      </c>
      <c r="Z150" s="42"/>
      <c r="AA150" s="42">
        <f t="shared" si="119"/>
        <v>0</v>
      </c>
      <c r="AB150" s="42">
        <f t="shared" si="120"/>
        <v>0</v>
      </c>
      <c r="AC150" s="42"/>
      <c r="AD150" s="42">
        <f t="shared" si="121"/>
        <v>0</v>
      </c>
      <c r="AE150" s="42">
        <f t="shared" si="122"/>
        <v>0</v>
      </c>
      <c r="AF150" s="42"/>
      <c r="AG150" s="42">
        <f t="shared" si="123"/>
        <v>0</v>
      </c>
      <c r="AH150" s="42">
        <f t="shared" si="124"/>
        <v>0</v>
      </c>
      <c r="AI150" s="42"/>
      <c r="AJ150" s="42">
        <f t="shared" si="103"/>
        <v>0</v>
      </c>
      <c r="AK150" s="42">
        <f t="shared" si="104"/>
        <v>0</v>
      </c>
      <c r="AL150" s="42"/>
      <c r="AM150" s="42">
        <f t="shared" si="125"/>
        <v>0</v>
      </c>
      <c r="AN150" s="42">
        <f t="shared" si="106"/>
        <v>0</v>
      </c>
      <c r="AO150" s="42"/>
      <c r="AP150" s="42">
        <f t="shared" si="126"/>
        <v>0</v>
      </c>
      <c r="AQ150" s="42">
        <f t="shared" si="127"/>
        <v>0</v>
      </c>
      <c r="AR150" s="42"/>
      <c r="AS150" s="42">
        <f t="shared" si="128"/>
        <v>0</v>
      </c>
      <c r="AT150" s="42">
        <f t="shared" si="129"/>
        <v>0</v>
      </c>
      <c r="AU150" s="42"/>
      <c r="AV150" s="42">
        <f t="shared" si="138"/>
        <v>0</v>
      </c>
      <c r="AW150" s="42">
        <f t="shared" si="133"/>
        <v>0</v>
      </c>
      <c r="AX150" s="41">
        <f t="shared" si="134"/>
        <v>0</v>
      </c>
      <c r="AY150" s="36">
        <f t="shared" ca="1" si="135"/>
        <v>0</v>
      </c>
      <c r="AZ150" s="13">
        <f t="shared" ca="1" si="136"/>
        <v>0</v>
      </c>
      <c r="BA150" s="67">
        <f t="shared" si="108"/>
        <v>0</v>
      </c>
      <c r="BB150" s="38">
        <f t="shared" ca="1" si="109"/>
        <v>0</v>
      </c>
      <c r="BC150" s="65">
        <f t="shared" ca="1" si="110"/>
        <v>0</v>
      </c>
      <c r="BE150" s="64">
        <f t="shared" si="137"/>
        <v>0</v>
      </c>
      <c r="BF150" s="53" t="str">
        <f>IF(COUNTIF(BF151:BF151,"MEDIDO")&lt;&gt;0,"MEDIDO","NÃO MEDIDO")</f>
        <v>NÃO MEDIDO</v>
      </c>
    </row>
    <row r="151" spans="1:58" ht="30" customHeight="1" x14ac:dyDescent="0.2">
      <c r="A151" s="21" t="s">
        <v>53</v>
      </c>
      <c r="B151" s="21"/>
      <c r="C151" s="52" t="s">
        <v>105</v>
      </c>
      <c r="D151" s="51" t="s">
        <v>104</v>
      </c>
      <c r="E151" s="7" t="s">
        <v>67</v>
      </c>
      <c r="F151" s="49">
        <v>165</v>
      </c>
      <c r="G151" s="50">
        <v>0</v>
      </c>
      <c r="H151" s="50">
        <v>0</v>
      </c>
      <c r="I151" s="50">
        <f t="shared" si="130"/>
        <v>165</v>
      </c>
      <c r="J151" s="68">
        <v>63.55</v>
      </c>
      <c r="K151" s="50">
        <f t="shared" si="131"/>
        <v>10485.75</v>
      </c>
      <c r="L151" s="47"/>
      <c r="M151" s="46">
        <f t="shared" si="132"/>
        <v>0</v>
      </c>
      <c r="N151" s="42"/>
      <c r="O151" s="42">
        <f t="shared" si="111"/>
        <v>0</v>
      </c>
      <c r="P151" s="42">
        <f t="shared" si="112"/>
        <v>0</v>
      </c>
      <c r="Q151" s="42"/>
      <c r="R151" s="42">
        <f t="shared" si="113"/>
        <v>0</v>
      </c>
      <c r="S151" s="42">
        <f t="shared" si="114"/>
        <v>0</v>
      </c>
      <c r="T151" s="42"/>
      <c r="U151" s="42">
        <f t="shared" si="115"/>
        <v>0</v>
      </c>
      <c r="V151" s="42">
        <f t="shared" si="116"/>
        <v>0</v>
      </c>
      <c r="W151" s="42"/>
      <c r="X151" s="42">
        <f t="shared" si="117"/>
        <v>0</v>
      </c>
      <c r="Y151" s="42">
        <f t="shared" si="118"/>
        <v>0</v>
      </c>
      <c r="Z151" s="42"/>
      <c r="AA151" s="42">
        <f t="shared" si="119"/>
        <v>0</v>
      </c>
      <c r="AB151" s="42">
        <f t="shared" si="120"/>
        <v>0</v>
      </c>
      <c r="AC151" s="42"/>
      <c r="AD151" s="42">
        <f t="shared" si="121"/>
        <v>0</v>
      </c>
      <c r="AE151" s="42">
        <f t="shared" si="122"/>
        <v>0</v>
      </c>
      <c r="AF151" s="42"/>
      <c r="AG151" s="42">
        <f t="shared" si="123"/>
        <v>0</v>
      </c>
      <c r="AH151" s="42">
        <f t="shared" si="124"/>
        <v>0</v>
      </c>
      <c r="AI151" s="42">
        <v>39</v>
      </c>
      <c r="AJ151" s="42">
        <f t="shared" si="103"/>
        <v>2478.4499999999998</v>
      </c>
      <c r="AK151" s="42">
        <f t="shared" si="104"/>
        <v>0</v>
      </c>
      <c r="AL151" s="42"/>
      <c r="AM151" s="42">
        <f t="shared" si="125"/>
        <v>0</v>
      </c>
      <c r="AN151" s="42">
        <f t="shared" si="106"/>
        <v>0</v>
      </c>
      <c r="AO151" s="42"/>
      <c r="AP151" s="42">
        <f t="shared" si="126"/>
        <v>0</v>
      </c>
      <c r="AQ151" s="42">
        <f t="shared" si="127"/>
        <v>0</v>
      </c>
      <c r="AR151" s="42"/>
      <c r="AS151" s="42">
        <f t="shared" si="128"/>
        <v>0</v>
      </c>
      <c r="AT151" s="42">
        <f t="shared" si="129"/>
        <v>0</v>
      </c>
      <c r="AU151" s="42"/>
      <c r="AV151" s="42">
        <f t="shared" si="138"/>
        <v>0</v>
      </c>
      <c r="AW151" s="42">
        <f t="shared" si="133"/>
        <v>0</v>
      </c>
      <c r="AX151" s="41">
        <f t="shared" si="134"/>
        <v>39</v>
      </c>
      <c r="AY151" s="36">
        <f t="shared" ca="1" si="135"/>
        <v>2478.4499999999998</v>
      </c>
      <c r="AZ151" s="13">
        <f t="shared" ca="1" si="136"/>
        <v>0</v>
      </c>
      <c r="BA151" s="67">
        <f t="shared" si="108"/>
        <v>126</v>
      </c>
      <c r="BB151" s="38">
        <f t="shared" ca="1" si="109"/>
        <v>8007.3</v>
      </c>
      <c r="BC151" s="65">
        <f t="shared" ca="1" si="110"/>
        <v>0</v>
      </c>
      <c r="BE151" s="64">
        <f t="shared" si="137"/>
        <v>0</v>
      </c>
      <c r="BF151" s="35" t="str">
        <f>IF(BE151&lt;&gt;0,"MEDIDO","NÃO MEDIDO")</f>
        <v>NÃO MEDIDO</v>
      </c>
    </row>
    <row r="152" spans="1:58" ht="30" customHeight="1" x14ac:dyDescent="0.2">
      <c r="A152" s="21" t="s">
        <v>55</v>
      </c>
      <c r="B152" s="21"/>
      <c r="C152" s="52">
        <v>4</v>
      </c>
      <c r="D152" s="51" t="s">
        <v>103</v>
      </c>
      <c r="E152" s="7"/>
      <c r="F152" s="49"/>
      <c r="G152" s="50">
        <v>0</v>
      </c>
      <c r="H152" s="50">
        <v>0</v>
      </c>
      <c r="I152" s="50">
        <f t="shared" si="130"/>
        <v>0</v>
      </c>
      <c r="J152" s="68"/>
      <c r="K152" s="50">
        <f t="shared" si="131"/>
        <v>0</v>
      </c>
      <c r="L152" s="47"/>
      <c r="M152" s="46">
        <f t="shared" si="132"/>
        <v>0</v>
      </c>
      <c r="N152" s="42"/>
      <c r="O152" s="42">
        <f t="shared" si="111"/>
        <v>0</v>
      </c>
      <c r="P152" s="42">
        <f t="shared" si="112"/>
        <v>0</v>
      </c>
      <c r="Q152" s="42"/>
      <c r="R152" s="42">
        <f t="shared" si="113"/>
        <v>0</v>
      </c>
      <c r="S152" s="42">
        <f t="shared" si="114"/>
        <v>0</v>
      </c>
      <c r="T152" s="42"/>
      <c r="U152" s="42">
        <f t="shared" si="115"/>
        <v>0</v>
      </c>
      <c r="V152" s="42">
        <f t="shared" si="116"/>
        <v>0</v>
      </c>
      <c r="W152" s="42"/>
      <c r="X152" s="42">
        <f t="shared" si="117"/>
        <v>0</v>
      </c>
      <c r="Y152" s="42">
        <f t="shared" si="118"/>
        <v>0</v>
      </c>
      <c r="Z152" s="42"/>
      <c r="AA152" s="42">
        <f t="shared" si="119"/>
        <v>0</v>
      </c>
      <c r="AB152" s="42">
        <f t="shared" si="120"/>
        <v>0</v>
      </c>
      <c r="AC152" s="42"/>
      <c r="AD152" s="42">
        <f t="shared" si="121"/>
        <v>0</v>
      </c>
      <c r="AE152" s="42">
        <f t="shared" si="122"/>
        <v>0</v>
      </c>
      <c r="AF152" s="42"/>
      <c r="AG152" s="42">
        <f t="shared" si="123"/>
        <v>0</v>
      </c>
      <c r="AH152" s="42">
        <f t="shared" si="124"/>
        <v>0</v>
      </c>
      <c r="AI152" s="42"/>
      <c r="AJ152" s="42">
        <f t="shared" si="103"/>
        <v>0</v>
      </c>
      <c r="AK152" s="42">
        <f t="shared" si="104"/>
        <v>0</v>
      </c>
      <c r="AL152" s="42"/>
      <c r="AM152" s="42">
        <f t="shared" si="125"/>
        <v>0</v>
      </c>
      <c r="AN152" s="42">
        <f t="shared" si="106"/>
        <v>0</v>
      </c>
      <c r="AO152" s="42"/>
      <c r="AP152" s="42">
        <f t="shared" si="126"/>
        <v>0</v>
      </c>
      <c r="AQ152" s="42">
        <f t="shared" si="127"/>
        <v>0</v>
      </c>
      <c r="AR152" s="42"/>
      <c r="AS152" s="42">
        <f t="shared" si="128"/>
        <v>0</v>
      </c>
      <c r="AT152" s="42">
        <f t="shared" si="129"/>
        <v>0</v>
      </c>
      <c r="AU152" s="42"/>
      <c r="AV152" s="42">
        <f t="shared" si="138"/>
        <v>0</v>
      </c>
      <c r="AW152" s="42">
        <f t="shared" si="133"/>
        <v>0</v>
      </c>
      <c r="AX152" s="41">
        <f t="shared" si="134"/>
        <v>0</v>
      </c>
      <c r="AY152" s="36">
        <f t="shared" ca="1" si="135"/>
        <v>0</v>
      </c>
      <c r="AZ152" s="13">
        <f t="shared" ca="1" si="136"/>
        <v>0</v>
      </c>
      <c r="BA152" s="67">
        <f t="shared" si="108"/>
        <v>0</v>
      </c>
      <c r="BB152" s="38">
        <f t="shared" ca="1" si="109"/>
        <v>0</v>
      </c>
      <c r="BC152" s="65">
        <f t="shared" ca="1" si="110"/>
        <v>0</v>
      </c>
      <c r="BE152" s="64">
        <f t="shared" si="137"/>
        <v>0</v>
      </c>
      <c r="BF152" s="53" t="str">
        <f>IF(COUNTIF(BF153:BF201,"MEDIDO")&gt;0,"MEDIDO","NÃO MEDIDO")</f>
        <v>MEDIDO</v>
      </c>
    </row>
    <row r="153" spans="1:58" ht="30" customHeight="1" x14ac:dyDescent="0.2">
      <c r="A153" s="21" t="s">
        <v>55</v>
      </c>
      <c r="B153" s="21"/>
      <c r="C153" s="52">
        <v>40100</v>
      </c>
      <c r="D153" s="51" t="s">
        <v>102</v>
      </c>
      <c r="E153" s="7"/>
      <c r="F153" s="49"/>
      <c r="G153" s="50">
        <v>0</v>
      </c>
      <c r="H153" s="50">
        <v>0</v>
      </c>
      <c r="I153" s="50">
        <f t="shared" si="130"/>
        <v>0</v>
      </c>
      <c r="J153" s="68"/>
      <c r="K153" s="50">
        <f t="shared" si="131"/>
        <v>0</v>
      </c>
      <c r="L153" s="47"/>
      <c r="M153" s="46">
        <f t="shared" si="132"/>
        <v>0</v>
      </c>
      <c r="N153" s="42"/>
      <c r="O153" s="42">
        <f t="shared" si="111"/>
        <v>0</v>
      </c>
      <c r="P153" s="42">
        <f t="shared" si="112"/>
        <v>0</v>
      </c>
      <c r="Q153" s="42"/>
      <c r="R153" s="42">
        <f t="shared" si="113"/>
        <v>0</v>
      </c>
      <c r="S153" s="42">
        <f t="shared" si="114"/>
        <v>0</v>
      </c>
      <c r="T153" s="42"/>
      <c r="U153" s="42">
        <f t="shared" si="115"/>
        <v>0</v>
      </c>
      <c r="V153" s="42">
        <f t="shared" si="116"/>
        <v>0</v>
      </c>
      <c r="W153" s="42"/>
      <c r="X153" s="42">
        <f t="shared" si="117"/>
        <v>0</v>
      </c>
      <c r="Y153" s="42">
        <f t="shared" si="118"/>
        <v>0</v>
      </c>
      <c r="Z153" s="42"/>
      <c r="AA153" s="42">
        <f t="shared" si="119"/>
        <v>0</v>
      </c>
      <c r="AB153" s="42">
        <f t="shared" si="120"/>
        <v>0</v>
      </c>
      <c r="AC153" s="42"/>
      <c r="AD153" s="42">
        <f t="shared" si="121"/>
        <v>0</v>
      </c>
      <c r="AE153" s="42">
        <f t="shared" si="122"/>
        <v>0</v>
      </c>
      <c r="AF153" s="42"/>
      <c r="AG153" s="42">
        <f t="shared" si="123"/>
        <v>0</v>
      </c>
      <c r="AH153" s="42">
        <f t="shared" si="124"/>
        <v>0</v>
      </c>
      <c r="AI153" s="42"/>
      <c r="AJ153" s="42">
        <f t="shared" si="103"/>
        <v>0</v>
      </c>
      <c r="AK153" s="42">
        <f t="shared" si="104"/>
        <v>0</v>
      </c>
      <c r="AL153" s="42"/>
      <c r="AM153" s="42">
        <f t="shared" si="125"/>
        <v>0</v>
      </c>
      <c r="AN153" s="42">
        <f t="shared" si="106"/>
        <v>0</v>
      </c>
      <c r="AO153" s="42"/>
      <c r="AP153" s="42">
        <f t="shared" si="126"/>
        <v>0</v>
      </c>
      <c r="AQ153" s="42">
        <f t="shared" si="127"/>
        <v>0</v>
      </c>
      <c r="AR153" s="42"/>
      <c r="AS153" s="42">
        <f t="shared" si="128"/>
        <v>0</v>
      </c>
      <c r="AT153" s="42">
        <f t="shared" si="129"/>
        <v>0</v>
      </c>
      <c r="AU153" s="42"/>
      <c r="AV153" s="42">
        <f t="shared" si="138"/>
        <v>0</v>
      </c>
      <c r="AW153" s="42">
        <f t="shared" si="133"/>
        <v>0</v>
      </c>
      <c r="AX153" s="41">
        <f t="shared" si="134"/>
        <v>0</v>
      </c>
      <c r="AY153" s="36">
        <f t="shared" ca="1" si="135"/>
        <v>0</v>
      </c>
      <c r="AZ153" s="13">
        <f t="shared" ca="1" si="136"/>
        <v>0</v>
      </c>
      <c r="BA153" s="67">
        <f t="shared" si="108"/>
        <v>0</v>
      </c>
      <c r="BB153" s="38">
        <f t="shared" ca="1" si="109"/>
        <v>0</v>
      </c>
      <c r="BC153" s="65">
        <f t="shared" ca="1" si="110"/>
        <v>0</v>
      </c>
      <c r="BE153" s="64">
        <f t="shared" si="137"/>
        <v>0</v>
      </c>
      <c r="BF153" s="53" t="str">
        <f>IF(COUNTIF(BF154:BF156,"MEDIDO")&lt;&gt;0,"MEDIDO","NÃO MEDIDO")</f>
        <v>NÃO MEDIDO</v>
      </c>
    </row>
    <row r="154" spans="1:58" ht="60" customHeight="1" x14ac:dyDescent="0.2">
      <c r="A154" s="21" t="s">
        <v>53</v>
      </c>
      <c r="B154" s="21"/>
      <c r="C154" s="52" t="s">
        <v>101</v>
      </c>
      <c r="D154" s="51" t="s">
        <v>100</v>
      </c>
      <c r="E154" s="7" t="s">
        <v>67</v>
      </c>
      <c r="F154" s="49">
        <v>5</v>
      </c>
      <c r="G154" s="50">
        <v>0</v>
      </c>
      <c r="H154" s="50">
        <v>0</v>
      </c>
      <c r="I154" s="50">
        <f t="shared" si="130"/>
        <v>5</v>
      </c>
      <c r="J154" s="68">
        <v>26.8</v>
      </c>
      <c r="K154" s="50">
        <f t="shared" si="131"/>
        <v>134</v>
      </c>
      <c r="L154" s="47"/>
      <c r="M154" s="46">
        <f t="shared" si="132"/>
        <v>0</v>
      </c>
      <c r="N154" s="42"/>
      <c r="O154" s="42">
        <f t="shared" si="111"/>
        <v>0</v>
      </c>
      <c r="P154" s="42">
        <f t="shared" si="112"/>
        <v>0</v>
      </c>
      <c r="Q154" s="42"/>
      <c r="R154" s="42">
        <f t="shared" si="113"/>
        <v>0</v>
      </c>
      <c r="S154" s="42">
        <f t="shared" si="114"/>
        <v>0</v>
      </c>
      <c r="T154" s="42"/>
      <c r="U154" s="42">
        <f t="shared" si="115"/>
        <v>0</v>
      </c>
      <c r="V154" s="42">
        <f t="shared" si="116"/>
        <v>0</v>
      </c>
      <c r="W154" s="42"/>
      <c r="X154" s="42">
        <f t="shared" si="117"/>
        <v>0</v>
      </c>
      <c r="Y154" s="42">
        <f t="shared" si="118"/>
        <v>0</v>
      </c>
      <c r="Z154" s="42"/>
      <c r="AA154" s="42">
        <f t="shared" si="119"/>
        <v>0</v>
      </c>
      <c r="AB154" s="42">
        <f t="shared" si="120"/>
        <v>0</v>
      </c>
      <c r="AC154" s="42"/>
      <c r="AD154" s="42">
        <f t="shared" si="121"/>
        <v>0</v>
      </c>
      <c r="AE154" s="42">
        <f t="shared" si="122"/>
        <v>0</v>
      </c>
      <c r="AF154" s="42"/>
      <c r="AG154" s="42">
        <f t="shared" si="123"/>
        <v>0</v>
      </c>
      <c r="AH154" s="42">
        <f t="shared" si="124"/>
        <v>0</v>
      </c>
      <c r="AI154" s="42">
        <v>4.75</v>
      </c>
      <c r="AJ154" s="42">
        <f t="shared" si="103"/>
        <v>127.3</v>
      </c>
      <c r="AK154" s="42">
        <f t="shared" si="104"/>
        <v>0</v>
      </c>
      <c r="AL154" s="42"/>
      <c r="AM154" s="42">
        <f t="shared" si="125"/>
        <v>0</v>
      </c>
      <c r="AN154" s="42">
        <f t="shared" si="106"/>
        <v>0</v>
      </c>
      <c r="AO154" s="42"/>
      <c r="AP154" s="42">
        <f t="shared" si="126"/>
        <v>0</v>
      </c>
      <c r="AQ154" s="42">
        <f t="shared" si="127"/>
        <v>0</v>
      </c>
      <c r="AR154" s="42"/>
      <c r="AS154" s="42">
        <f t="shared" si="128"/>
        <v>0</v>
      </c>
      <c r="AT154" s="42">
        <f t="shared" si="129"/>
        <v>0</v>
      </c>
      <c r="AU154" s="42"/>
      <c r="AV154" s="42">
        <f t="shared" si="138"/>
        <v>0</v>
      </c>
      <c r="AW154" s="42">
        <f t="shared" si="133"/>
        <v>0</v>
      </c>
      <c r="AX154" s="41">
        <f t="shared" si="134"/>
        <v>4.75</v>
      </c>
      <c r="AY154" s="36">
        <f t="shared" ca="1" si="135"/>
        <v>127.3</v>
      </c>
      <c r="AZ154" s="13">
        <f t="shared" ca="1" si="136"/>
        <v>0</v>
      </c>
      <c r="BA154" s="67">
        <f t="shared" si="108"/>
        <v>0.25</v>
      </c>
      <c r="BB154" s="38">
        <f t="shared" ca="1" si="109"/>
        <v>6.7000000000000028</v>
      </c>
      <c r="BC154" s="65">
        <f t="shared" ca="1" si="110"/>
        <v>0</v>
      </c>
      <c r="BE154" s="64">
        <f t="shared" si="137"/>
        <v>0</v>
      </c>
      <c r="BF154" s="35" t="str">
        <f>IF(BE154&lt;&gt;0,"MEDIDO","NÃO MEDIDO")</f>
        <v>NÃO MEDIDO</v>
      </c>
    </row>
    <row r="155" spans="1:58" ht="60" customHeight="1" x14ac:dyDescent="0.2">
      <c r="A155" s="21" t="s">
        <v>53</v>
      </c>
      <c r="B155" s="21"/>
      <c r="C155" s="52" t="s">
        <v>99</v>
      </c>
      <c r="D155" s="51" t="s">
        <v>98</v>
      </c>
      <c r="E155" s="7" t="s">
        <v>67</v>
      </c>
      <c r="F155" s="49">
        <v>10</v>
      </c>
      <c r="G155" s="50">
        <v>0</v>
      </c>
      <c r="H155" s="50">
        <v>0</v>
      </c>
      <c r="I155" s="50">
        <f t="shared" si="130"/>
        <v>10</v>
      </c>
      <c r="J155" s="68">
        <v>38.29</v>
      </c>
      <c r="K155" s="50">
        <f t="shared" si="131"/>
        <v>382.9</v>
      </c>
      <c r="L155" s="47"/>
      <c r="M155" s="46">
        <f t="shared" si="132"/>
        <v>0</v>
      </c>
      <c r="N155" s="42"/>
      <c r="O155" s="42">
        <f t="shared" si="111"/>
        <v>0</v>
      </c>
      <c r="P155" s="42">
        <f t="shared" si="112"/>
        <v>0</v>
      </c>
      <c r="Q155" s="42"/>
      <c r="R155" s="42">
        <f t="shared" si="113"/>
        <v>0</v>
      </c>
      <c r="S155" s="42">
        <f t="shared" si="114"/>
        <v>0</v>
      </c>
      <c r="T155" s="42"/>
      <c r="U155" s="42">
        <f t="shared" si="115"/>
        <v>0</v>
      </c>
      <c r="V155" s="42">
        <f t="shared" si="116"/>
        <v>0</v>
      </c>
      <c r="W155" s="42"/>
      <c r="X155" s="42">
        <f t="shared" si="117"/>
        <v>0</v>
      </c>
      <c r="Y155" s="42">
        <f t="shared" si="118"/>
        <v>0</v>
      </c>
      <c r="Z155" s="42"/>
      <c r="AA155" s="42">
        <f t="shared" si="119"/>
        <v>0</v>
      </c>
      <c r="AB155" s="42">
        <f t="shared" si="120"/>
        <v>0</v>
      </c>
      <c r="AC155" s="42"/>
      <c r="AD155" s="42">
        <f t="shared" si="121"/>
        <v>0</v>
      </c>
      <c r="AE155" s="42">
        <f t="shared" si="122"/>
        <v>0</v>
      </c>
      <c r="AF155" s="42"/>
      <c r="AG155" s="42">
        <f t="shared" si="123"/>
        <v>0</v>
      </c>
      <c r="AH155" s="42">
        <f t="shared" si="124"/>
        <v>0</v>
      </c>
      <c r="AI155" s="42">
        <v>9.5500000000000007</v>
      </c>
      <c r="AJ155" s="42">
        <f t="shared" si="103"/>
        <v>365.67</v>
      </c>
      <c r="AK155" s="42">
        <f t="shared" si="104"/>
        <v>0</v>
      </c>
      <c r="AL155" s="42"/>
      <c r="AM155" s="42">
        <f t="shared" si="125"/>
        <v>0</v>
      </c>
      <c r="AN155" s="42">
        <f t="shared" si="106"/>
        <v>0</v>
      </c>
      <c r="AO155" s="42"/>
      <c r="AP155" s="42">
        <f t="shared" si="126"/>
        <v>0</v>
      </c>
      <c r="AQ155" s="42">
        <f t="shared" si="127"/>
        <v>0</v>
      </c>
      <c r="AR155" s="42"/>
      <c r="AS155" s="42">
        <f t="shared" si="128"/>
        <v>0</v>
      </c>
      <c r="AT155" s="42">
        <f t="shared" si="129"/>
        <v>0</v>
      </c>
      <c r="AU155" s="42"/>
      <c r="AV155" s="42">
        <f t="shared" si="138"/>
        <v>0</v>
      </c>
      <c r="AW155" s="42">
        <f t="shared" si="133"/>
        <v>0</v>
      </c>
      <c r="AX155" s="41">
        <f t="shared" si="134"/>
        <v>9.5500000000000007</v>
      </c>
      <c r="AY155" s="36">
        <f t="shared" ca="1" si="135"/>
        <v>365.67</v>
      </c>
      <c r="AZ155" s="13">
        <f t="shared" ca="1" si="136"/>
        <v>0</v>
      </c>
      <c r="BA155" s="67">
        <f t="shared" si="108"/>
        <v>0.44999999999999929</v>
      </c>
      <c r="BB155" s="38">
        <f t="shared" ca="1" si="109"/>
        <v>17.229999999999961</v>
      </c>
      <c r="BC155" s="65">
        <f t="shared" ca="1" si="110"/>
        <v>0</v>
      </c>
      <c r="BE155" s="64">
        <f t="shared" si="137"/>
        <v>0</v>
      </c>
      <c r="BF155" s="35" t="str">
        <f>IF(BE155&lt;&gt;0,"MEDIDO","NÃO MEDIDO")</f>
        <v>NÃO MEDIDO</v>
      </c>
    </row>
    <row r="156" spans="1:58" ht="60" customHeight="1" x14ac:dyDescent="0.2">
      <c r="A156" s="21" t="s">
        <v>53</v>
      </c>
      <c r="B156" s="21"/>
      <c r="C156" s="52" t="s">
        <v>97</v>
      </c>
      <c r="D156" s="51" t="s">
        <v>96</v>
      </c>
      <c r="E156" s="7" t="s">
        <v>67</v>
      </c>
      <c r="F156" s="49">
        <v>34.5</v>
      </c>
      <c r="G156" s="50">
        <v>0</v>
      </c>
      <c r="H156" s="50">
        <v>0</v>
      </c>
      <c r="I156" s="50">
        <f t="shared" si="130"/>
        <v>34.5</v>
      </c>
      <c r="J156" s="68">
        <v>46.27</v>
      </c>
      <c r="K156" s="50">
        <f t="shared" si="131"/>
        <v>1596.32</v>
      </c>
      <c r="L156" s="47"/>
      <c r="M156" s="46">
        <f t="shared" si="132"/>
        <v>0</v>
      </c>
      <c r="N156" s="42"/>
      <c r="O156" s="42">
        <f t="shared" si="111"/>
        <v>0</v>
      </c>
      <c r="P156" s="42">
        <f t="shared" si="112"/>
        <v>0</v>
      </c>
      <c r="Q156" s="42"/>
      <c r="R156" s="42">
        <f t="shared" si="113"/>
        <v>0</v>
      </c>
      <c r="S156" s="42">
        <f t="shared" si="114"/>
        <v>0</v>
      </c>
      <c r="T156" s="42"/>
      <c r="U156" s="42">
        <f t="shared" si="115"/>
        <v>0</v>
      </c>
      <c r="V156" s="42">
        <f t="shared" si="116"/>
        <v>0</v>
      </c>
      <c r="W156" s="42"/>
      <c r="X156" s="42">
        <f t="shared" si="117"/>
        <v>0</v>
      </c>
      <c r="Y156" s="42">
        <f t="shared" si="118"/>
        <v>0</v>
      </c>
      <c r="Z156" s="42"/>
      <c r="AA156" s="42">
        <f t="shared" si="119"/>
        <v>0</v>
      </c>
      <c r="AB156" s="42">
        <f t="shared" si="120"/>
        <v>0</v>
      </c>
      <c r="AC156" s="42"/>
      <c r="AD156" s="42">
        <f t="shared" si="121"/>
        <v>0</v>
      </c>
      <c r="AE156" s="42">
        <f t="shared" si="122"/>
        <v>0</v>
      </c>
      <c r="AF156" s="42"/>
      <c r="AG156" s="42">
        <f t="shared" si="123"/>
        <v>0</v>
      </c>
      <c r="AH156" s="42">
        <f t="shared" si="124"/>
        <v>0</v>
      </c>
      <c r="AI156" s="42"/>
      <c r="AJ156" s="42">
        <f t="shared" si="103"/>
        <v>0</v>
      </c>
      <c r="AK156" s="42">
        <f t="shared" si="104"/>
        <v>0</v>
      </c>
      <c r="AL156" s="42">
        <v>34.5</v>
      </c>
      <c r="AM156" s="42">
        <f t="shared" si="125"/>
        <v>1596.32</v>
      </c>
      <c r="AN156" s="42">
        <f t="shared" si="106"/>
        <v>0</v>
      </c>
      <c r="AO156" s="42"/>
      <c r="AP156" s="42">
        <f t="shared" si="126"/>
        <v>0</v>
      </c>
      <c r="AQ156" s="42">
        <f t="shared" si="127"/>
        <v>0</v>
      </c>
      <c r="AR156" s="42"/>
      <c r="AS156" s="42">
        <f t="shared" si="128"/>
        <v>0</v>
      </c>
      <c r="AT156" s="42">
        <f t="shared" si="129"/>
        <v>0</v>
      </c>
      <c r="AU156" s="42"/>
      <c r="AV156" s="42">
        <f t="shared" si="138"/>
        <v>0</v>
      </c>
      <c r="AW156" s="42">
        <f t="shared" si="133"/>
        <v>0</v>
      </c>
      <c r="AX156" s="41">
        <f t="shared" si="134"/>
        <v>34.5</v>
      </c>
      <c r="AY156" s="36">
        <f t="shared" ca="1" si="135"/>
        <v>1596.32</v>
      </c>
      <c r="AZ156" s="13">
        <f t="shared" ca="1" si="136"/>
        <v>0</v>
      </c>
      <c r="BA156" s="67">
        <f t="shared" si="108"/>
        <v>0</v>
      </c>
      <c r="BB156" s="38">
        <f t="shared" ca="1" si="109"/>
        <v>0</v>
      </c>
      <c r="BC156" s="65">
        <f t="shared" ca="1" si="110"/>
        <v>0</v>
      </c>
      <c r="BE156" s="64">
        <f t="shared" si="137"/>
        <v>0</v>
      </c>
      <c r="BF156" s="35" t="str">
        <f>IF(BE156&lt;&gt;0,"MEDIDO","NÃO MEDIDO")</f>
        <v>NÃO MEDIDO</v>
      </c>
    </row>
    <row r="157" spans="1:58" ht="30" customHeight="1" x14ac:dyDescent="0.2">
      <c r="A157" s="21" t="s">
        <v>55</v>
      </c>
      <c r="B157" s="21"/>
      <c r="C157" s="52">
        <v>40600</v>
      </c>
      <c r="D157" s="51" t="s">
        <v>329</v>
      </c>
      <c r="E157" s="7"/>
      <c r="F157" s="49"/>
      <c r="G157" s="50">
        <v>0</v>
      </c>
      <c r="H157" s="50">
        <v>0</v>
      </c>
      <c r="I157" s="50">
        <f t="shared" si="130"/>
        <v>0</v>
      </c>
      <c r="J157" s="68"/>
      <c r="K157" s="50">
        <f t="shared" si="131"/>
        <v>0</v>
      </c>
      <c r="L157" s="47"/>
      <c r="M157" s="46">
        <f t="shared" si="132"/>
        <v>0</v>
      </c>
      <c r="N157" s="42"/>
      <c r="O157" s="42">
        <f t="shared" si="111"/>
        <v>0</v>
      </c>
      <c r="P157" s="42">
        <f t="shared" si="112"/>
        <v>0</v>
      </c>
      <c r="Q157" s="42"/>
      <c r="R157" s="42">
        <f t="shared" si="113"/>
        <v>0</v>
      </c>
      <c r="S157" s="42">
        <f t="shared" si="114"/>
        <v>0</v>
      </c>
      <c r="T157" s="42"/>
      <c r="U157" s="42">
        <f t="shared" si="115"/>
        <v>0</v>
      </c>
      <c r="V157" s="42">
        <f t="shared" si="116"/>
        <v>0</v>
      </c>
      <c r="W157" s="42"/>
      <c r="X157" s="42">
        <f t="shared" si="117"/>
        <v>0</v>
      </c>
      <c r="Y157" s="42">
        <f t="shared" si="118"/>
        <v>0</v>
      </c>
      <c r="Z157" s="42"/>
      <c r="AA157" s="42">
        <f t="shared" si="119"/>
        <v>0</v>
      </c>
      <c r="AB157" s="42">
        <f t="shared" si="120"/>
        <v>0</v>
      </c>
      <c r="AC157" s="42"/>
      <c r="AD157" s="42">
        <f t="shared" si="121"/>
        <v>0</v>
      </c>
      <c r="AE157" s="42">
        <f t="shared" si="122"/>
        <v>0</v>
      </c>
      <c r="AF157" s="42"/>
      <c r="AG157" s="42">
        <f t="shared" si="123"/>
        <v>0</v>
      </c>
      <c r="AH157" s="42">
        <f t="shared" si="124"/>
        <v>0</v>
      </c>
      <c r="AI157" s="42"/>
      <c r="AJ157" s="42">
        <f t="shared" si="103"/>
        <v>0</v>
      </c>
      <c r="AK157" s="42">
        <f t="shared" si="104"/>
        <v>0</v>
      </c>
      <c r="AL157" s="42"/>
      <c r="AM157" s="42">
        <f t="shared" si="125"/>
        <v>0</v>
      </c>
      <c r="AN157" s="42">
        <f t="shared" si="106"/>
        <v>0</v>
      </c>
      <c r="AO157" s="42"/>
      <c r="AP157" s="42">
        <f t="shared" si="126"/>
        <v>0</v>
      </c>
      <c r="AQ157" s="42">
        <f t="shared" si="127"/>
        <v>0</v>
      </c>
      <c r="AR157" s="42"/>
      <c r="AS157" s="42">
        <f t="shared" si="128"/>
        <v>0</v>
      </c>
      <c r="AT157" s="42">
        <f t="shared" si="129"/>
        <v>0</v>
      </c>
      <c r="AU157" s="42"/>
      <c r="AV157" s="42">
        <f t="shared" si="138"/>
        <v>0</v>
      </c>
      <c r="AW157" s="42">
        <f t="shared" si="133"/>
        <v>0</v>
      </c>
      <c r="AX157" s="41">
        <f t="shared" si="134"/>
        <v>0</v>
      </c>
      <c r="AY157" s="36">
        <f t="shared" ca="1" si="135"/>
        <v>0</v>
      </c>
      <c r="AZ157" s="13">
        <f t="shared" ca="1" si="136"/>
        <v>0</v>
      </c>
      <c r="BA157" s="67">
        <f t="shared" si="108"/>
        <v>0</v>
      </c>
      <c r="BB157" s="38">
        <f t="shared" ca="1" si="109"/>
        <v>0</v>
      </c>
      <c r="BC157" s="65">
        <f t="shared" ca="1" si="110"/>
        <v>0</v>
      </c>
      <c r="BE157" s="64">
        <f t="shared" si="137"/>
        <v>0</v>
      </c>
      <c r="BF157" s="53" t="str">
        <f>IF(COUNTIF(BF158:BF158,"MEDIDO")&lt;&gt;0,"MEDIDO","NÃO MEDIDO")</f>
        <v>NÃO MEDIDO</v>
      </c>
    </row>
    <row r="158" spans="1:58" ht="30" customHeight="1" x14ac:dyDescent="0.2">
      <c r="A158" s="21" t="s">
        <v>53</v>
      </c>
      <c r="B158" s="21"/>
      <c r="C158" s="52" t="s">
        <v>328</v>
      </c>
      <c r="D158" s="51" t="s">
        <v>327</v>
      </c>
      <c r="E158" s="7" t="s">
        <v>50</v>
      </c>
      <c r="F158" s="49">
        <v>4600</v>
      </c>
      <c r="G158" s="50">
        <v>0</v>
      </c>
      <c r="H158" s="50">
        <v>-4600</v>
      </c>
      <c r="I158" s="50">
        <f t="shared" si="130"/>
        <v>0</v>
      </c>
      <c r="J158" s="68">
        <v>28.49</v>
      </c>
      <c r="K158" s="50">
        <f t="shared" si="131"/>
        <v>0</v>
      </c>
      <c r="L158" s="47"/>
      <c r="M158" s="46">
        <f t="shared" si="132"/>
        <v>0</v>
      </c>
      <c r="N158" s="42"/>
      <c r="O158" s="42">
        <f t="shared" si="111"/>
        <v>0</v>
      </c>
      <c r="P158" s="42">
        <f t="shared" si="112"/>
        <v>0</v>
      </c>
      <c r="Q158" s="42"/>
      <c r="R158" s="42">
        <f t="shared" si="113"/>
        <v>0</v>
      </c>
      <c r="S158" s="42">
        <f t="shared" si="114"/>
        <v>0</v>
      </c>
      <c r="T158" s="42"/>
      <c r="U158" s="42">
        <f t="shared" si="115"/>
        <v>0</v>
      </c>
      <c r="V158" s="42">
        <f t="shared" si="116"/>
        <v>0</v>
      </c>
      <c r="W158" s="42"/>
      <c r="X158" s="42">
        <f t="shared" si="117"/>
        <v>0</v>
      </c>
      <c r="Y158" s="42">
        <f t="shared" si="118"/>
        <v>0</v>
      </c>
      <c r="Z158" s="42"/>
      <c r="AA158" s="42">
        <f t="shared" si="119"/>
        <v>0</v>
      </c>
      <c r="AB158" s="42">
        <f t="shared" si="120"/>
        <v>0</v>
      </c>
      <c r="AC158" s="42"/>
      <c r="AD158" s="42">
        <f t="shared" si="121"/>
        <v>0</v>
      </c>
      <c r="AE158" s="42">
        <f t="shared" si="122"/>
        <v>0</v>
      </c>
      <c r="AF158" s="42"/>
      <c r="AG158" s="42">
        <f t="shared" si="123"/>
        <v>0</v>
      </c>
      <c r="AH158" s="42">
        <f t="shared" si="124"/>
        <v>0</v>
      </c>
      <c r="AI158" s="42"/>
      <c r="AJ158" s="42">
        <f t="shared" si="103"/>
        <v>0</v>
      </c>
      <c r="AK158" s="42">
        <f t="shared" si="104"/>
        <v>0</v>
      </c>
      <c r="AL158" s="42"/>
      <c r="AM158" s="42">
        <f t="shared" si="125"/>
        <v>0</v>
      </c>
      <c r="AN158" s="42">
        <f t="shared" si="106"/>
        <v>0</v>
      </c>
      <c r="AO158" s="42"/>
      <c r="AP158" s="42">
        <f t="shared" si="126"/>
        <v>0</v>
      </c>
      <c r="AQ158" s="42">
        <f t="shared" si="127"/>
        <v>0</v>
      </c>
      <c r="AR158" s="42"/>
      <c r="AS158" s="42">
        <f t="shared" si="128"/>
        <v>0</v>
      </c>
      <c r="AT158" s="42">
        <f t="shared" si="129"/>
        <v>0</v>
      </c>
      <c r="AU158" s="42"/>
      <c r="AV158" s="42">
        <f t="shared" si="138"/>
        <v>0</v>
      </c>
      <c r="AW158" s="42">
        <f t="shared" si="133"/>
        <v>0</v>
      </c>
      <c r="AX158" s="41">
        <f t="shared" si="134"/>
        <v>0</v>
      </c>
      <c r="AY158" s="36">
        <f t="shared" ca="1" si="135"/>
        <v>0</v>
      </c>
      <c r="AZ158" s="13">
        <f t="shared" ca="1" si="136"/>
        <v>0</v>
      </c>
      <c r="BA158" s="67">
        <f t="shared" si="108"/>
        <v>0</v>
      </c>
      <c r="BB158" s="38">
        <f t="shared" ca="1" si="109"/>
        <v>0</v>
      </c>
      <c r="BC158" s="65">
        <f t="shared" ca="1" si="110"/>
        <v>0</v>
      </c>
      <c r="BE158" s="64">
        <f t="shared" si="137"/>
        <v>0</v>
      </c>
      <c r="BF158" s="35" t="str">
        <f>IF(BE158&lt;&gt;0,"MEDIDO","NÃO MEDIDO")</f>
        <v>NÃO MEDIDO</v>
      </c>
    </row>
    <row r="159" spans="1:58" ht="30" customHeight="1" x14ac:dyDescent="0.2">
      <c r="A159" s="21" t="s">
        <v>55</v>
      </c>
      <c r="B159" s="21"/>
      <c r="C159" s="52">
        <v>40700</v>
      </c>
      <c r="D159" s="51" t="s">
        <v>326</v>
      </c>
      <c r="E159" s="7"/>
      <c r="F159" s="49"/>
      <c r="G159" s="50">
        <v>0</v>
      </c>
      <c r="H159" s="50">
        <v>0</v>
      </c>
      <c r="I159" s="50">
        <f t="shared" si="130"/>
        <v>0</v>
      </c>
      <c r="J159" s="68"/>
      <c r="K159" s="50">
        <f t="shared" si="131"/>
        <v>0</v>
      </c>
      <c r="L159" s="47"/>
      <c r="M159" s="46">
        <f t="shared" si="132"/>
        <v>0</v>
      </c>
      <c r="N159" s="42"/>
      <c r="O159" s="42">
        <f t="shared" si="111"/>
        <v>0</v>
      </c>
      <c r="P159" s="42">
        <f t="shared" si="112"/>
        <v>0</v>
      </c>
      <c r="Q159" s="42"/>
      <c r="R159" s="42">
        <f t="shared" si="113"/>
        <v>0</v>
      </c>
      <c r="S159" s="42">
        <f t="shared" si="114"/>
        <v>0</v>
      </c>
      <c r="T159" s="42"/>
      <c r="U159" s="42">
        <f t="shared" si="115"/>
        <v>0</v>
      </c>
      <c r="V159" s="42">
        <f t="shared" si="116"/>
        <v>0</v>
      </c>
      <c r="W159" s="42"/>
      <c r="X159" s="42">
        <f t="shared" si="117"/>
        <v>0</v>
      </c>
      <c r="Y159" s="42">
        <f t="shared" si="118"/>
        <v>0</v>
      </c>
      <c r="Z159" s="42"/>
      <c r="AA159" s="42">
        <f t="shared" si="119"/>
        <v>0</v>
      </c>
      <c r="AB159" s="42">
        <f t="shared" si="120"/>
        <v>0</v>
      </c>
      <c r="AC159" s="42"/>
      <c r="AD159" s="42">
        <f t="shared" si="121"/>
        <v>0</v>
      </c>
      <c r="AE159" s="42">
        <f t="shared" si="122"/>
        <v>0</v>
      </c>
      <c r="AF159" s="42"/>
      <c r="AG159" s="42">
        <f t="shared" si="123"/>
        <v>0</v>
      </c>
      <c r="AH159" s="42">
        <f t="shared" si="124"/>
        <v>0</v>
      </c>
      <c r="AI159" s="42"/>
      <c r="AJ159" s="42">
        <f t="shared" si="103"/>
        <v>0</v>
      </c>
      <c r="AK159" s="42">
        <f t="shared" si="104"/>
        <v>0</v>
      </c>
      <c r="AL159" s="42"/>
      <c r="AM159" s="42">
        <f t="shared" si="125"/>
        <v>0</v>
      </c>
      <c r="AN159" s="42">
        <f t="shared" si="106"/>
        <v>0</v>
      </c>
      <c r="AO159" s="42"/>
      <c r="AP159" s="42">
        <f t="shared" si="126"/>
        <v>0</v>
      </c>
      <c r="AQ159" s="42">
        <f t="shared" si="127"/>
        <v>0</v>
      </c>
      <c r="AR159" s="42"/>
      <c r="AS159" s="42">
        <f t="shared" si="128"/>
        <v>0</v>
      </c>
      <c r="AT159" s="42">
        <f t="shared" si="129"/>
        <v>0</v>
      </c>
      <c r="AU159" s="42"/>
      <c r="AV159" s="42">
        <f t="shared" si="138"/>
        <v>0</v>
      </c>
      <c r="AW159" s="42">
        <f t="shared" si="133"/>
        <v>0</v>
      </c>
      <c r="AX159" s="41">
        <f t="shared" si="134"/>
        <v>0</v>
      </c>
      <c r="AY159" s="36">
        <f t="shared" ca="1" si="135"/>
        <v>0</v>
      </c>
      <c r="AZ159" s="13">
        <f t="shared" ca="1" si="136"/>
        <v>0</v>
      </c>
      <c r="BA159" s="67">
        <f t="shared" si="108"/>
        <v>0</v>
      </c>
      <c r="BB159" s="38">
        <f t="shared" ca="1" si="109"/>
        <v>0</v>
      </c>
      <c r="BC159" s="65">
        <f t="shared" ca="1" si="110"/>
        <v>0</v>
      </c>
      <c r="BE159" s="64">
        <f t="shared" si="137"/>
        <v>0</v>
      </c>
      <c r="BF159" s="53" t="str">
        <f>IF(COUNTIF(BF160:BF193,"MEDIDO")&lt;&gt;0,"MEDIDO","NÃO MEDIDO")</f>
        <v>NÃO MEDIDO</v>
      </c>
    </row>
    <row r="160" spans="1:58" ht="60" customHeight="1" x14ac:dyDescent="0.2">
      <c r="A160" s="21" t="s">
        <v>53</v>
      </c>
      <c r="B160" s="21"/>
      <c r="C160" s="52" t="s">
        <v>325</v>
      </c>
      <c r="D160" s="51" t="s">
        <v>324</v>
      </c>
      <c r="E160" s="7" t="s">
        <v>264</v>
      </c>
      <c r="F160" s="49">
        <v>3</v>
      </c>
      <c r="G160" s="50">
        <v>0</v>
      </c>
      <c r="H160" s="50">
        <v>-3</v>
      </c>
      <c r="I160" s="50">
        <f t="shared" si="130"/>
        <v>0</v>
      </c>
      <c r="J160" s="68">
        <v>5457.48</v>
      </c>
      <c r="K160" s="50">
        <f t="shared" si="131"/>
        <v>0</v>
      </c>
      <c r="L160" s="47"/>
      <c r="M160" s="46">
        <f t="shared" si="132"/>
        <v>0</v>
      </c>
      <c r="N160" s="42"/>
      <c r="O160" s="42">
        <f t="shared" si="111"/>
        <v>0</v>
      </c>
      <c r="P160" s="42">
        <f t="shared" si="112"/>
        <v>0</v>
      </c>
      <c r="Q160" s="42"/>
      <c r="R160" s="42">
        <f t="shared" si="113"/>
        <v>0</v>
      </c>
      <c r="S160" s="42">
        <f t="shared" si="114"/>
        <v>0</v>
      </c>
      <c r="T160" s="42"/>
      <c r="U160" s="42">
        <f t="shared" si="115"/>
        <v>0</v>
      </c>
      <c r="V160" s="42">
        <f t="shared" si="116"/>
        <v>0</v>
      </c>
      <c r="W160" s="42"/>
      <c r="X160" s="42">
        <f t="shared" si="117"/>
        <v>0</v>
      </c>
      <c r="Y160" s="42">
        <f t="shared" si="118"/>
        <v>0</v>
      </c>
      <c r="Z160" s="42"/>
      <c r="AA160" s="42">
        <f t="shared" si="119"/>
        <v>0</v>
      </c>
      <c r="AB160" s="42">
        <f t="shared" si="120"/>
        <v>0</v>
      </c>
      <c r="AC160" s="42"/>
      <c r="AD160" s="42">
        <f t="shared" si="121"/>
        <v>0</v>
      </c>
      <c r="AE160" s="42">
        <f t="shared" si="122"/>
        <v>0</v>
      </c>
      <c r="AF160" s="42"/>
      <c r="AG160" s="42">
        <f t="shared" si="123"/>
        <v>0</v>
      </c>
      <c r="AH160" s="42">
        <f t="shared" si="124"/>
        <v>0</v>
      </c>
      <c r="AI160" s="42"/>
      <c r="AJ160" s="42">
        <f t="shared" si="103"/>
        <v>0</v>
      </c>
      <c r="AK160" s="42">
        <f t="shared" si="104"/>
        <v>0</v>
      </c>
      <c r="AL160" s="42"/>
      <c r="AM160" s="42">
        <f t="shared" si="125"/>
        <v>0</v>
      </c>
      <c r="AN160" s="42">
        <f t="shared" si="106"/>
        <v>0</v>
      </c>
      <c r="AO160" s="42"/>
      <c r="AP160" s="42">
        <f t="shared" si="126"/>
        <v>0</v>
      </c>
      <c r="AQ160" s="42">
        <f t="shared" si="127"/>
        <v>0</v>
      </c>
      <c r="AR160" s="42"/>
      <c r="AS160" s="42">
        <f t="shared" si="128"/>
        <v>0</v>
      </c>
      <c r="AT160" s="42">
        <f t="shared" si="129"/>
        <v>0</v>
      </c>
      <c r="AU160" s="42"/>
      <c r="AV160" s="42">
        <f t="shared" si="138"/>
        <v>0</v>
      </c>
      <c r="AW160" s="42">
        <f t="shared" si="133"/>
        <v>0</v>
      </c>
      <c r="AX160" s="41">
        <f t="shared" si="134"/>
        <v>0</v>
      </c>
      <c r="AY160" s="36">
        <f t="shared" ca="1" si="135"/>
        <v>0</v>
      </c>
      <c r="AZ160" s="13">
        <f t="shared" ca="1" si="136"/>
        <v>0</v>
      </c>
      <c r="BA160" s="67">
        <f t="shared" si="108"/>
        <v>0</v>
      </c>
      <c r="BB160" s="38">
        <f t="shared" ca="1" si="109"/>
        <v>0</v>
      </c>
      <c r="BC160" s="65">
        <f t="shared" ca="1" si="110"/>
        <v>0</v>
      </c>
      <c r="BE160" s="64">
        <f t="shared" si="137"/>
        <v>0</v>
      </c>
      <c r="BF160" s="35" t="str">
        <f t="shared" ref="BF160:BF193" si="139">IF(BE160&lt;&gt;0,"MEDIDO","NÃO MEDIDO")</f>
        <v>NÃO MEDIDO</v>
      </c>
    </row>
    <row r="161" spans="1:58" ht="60" customHeight="1" x14ac:dyDescent="0.2">
      <c r="A161" s="21" t="s">
        <v>53</v>
      </c>
      <c r="B161" s="21"/>
      <c r="C161" s="52" t="s">
        <v>323</v>
      </c>
      <c r="D161" s="51" t="s">
        <v>322</v>
      </c>
      <c r="E161" s="7" t="s">
        <v>50</v>
      </c>
      <c r="F161" s="49">
        <v>260</v>
      </c>
      <c r="G161" s="50">
        <v>0</v>
      </c>
      <c r="H161" s="50">
        <v>0</v>
      </c>
      <c r="I161" s="50">
        <f t="shared" si="130"/>
        <v>260</v>
      </c>
      <c r="J161" s="68">
        <v>11.09</v>
      </c>
      <c r="K161" s="50">
        <f t="shared" si="131"/>
        <v>2883.4</v>
      </c>
      <c r="L161" s="47"/>
      <c r="M161" s="46">
        <f t="shared" si="132"/>
        <v>0</v>
      </c>
      <c r="N161" s="42"/>
      <c r="O161" s="42">
        <f t="shared" si="111"/>
        <v>0</v>
      </c>
      <c r="P161" s="42">
        <f t="shared" si="112"/>
        <v>0</v>
      </c>
      <c r="Q161" s="42"/>
      <c r="R161" s="42">
        <f t="shared" si="113"/>
        <v>0</v>
      </c>
      <c r="S161" s="42">
        <f t="shared" si="114"/>
        <v>0</v>
      </c>
      <c r="T161" s="42"/>
      <c r="U161" s="42">
        <f t="shared" si="115"/>
        <v>0</v>
      </c>
      <c r="V161" s="42">
        <f t="shared" si="116"/>
        <v>0</v>
      </c>
      <c r="W161" s="42"/>
      <c r="X161" s="42">
        <f t="shared" si="117"/>
        <v>0</v>
      </c>
      <c r="Y161" s="42">
        <f t="shared" si="118"/>
        <v>0</v>
      </c>
      <c r="Z161" s="42"/>
      <c r="AA161" s="42">
        <f t="shared" si="119"/>
        <v>0</v>
      </c>
      <c r="AB161" s="42">
        <f t="shared" si="120"/>
        <v>0</v>
      </c>
      <c r="AC161" s="42"/>
      <c r="AD161" s="42">
        <f t="shared" si="121"/>
        <v>0</v>
      </c>
      <c r="AE161" s="42">
        <f t="shared" si="122"/>
        <v>0</v>
      </c>
      <c r="AF161" s="42"/>
      <c r="AG161" s="42">
        <f t="shared" si="123"/>
        <v>0</v>
      </c>
      <c r="AH161" s="42">
        <f t="shared" si="124"/>
        <v>0</v>
      </c>
      <c r="AI161" s="42"/>
      <c r="AJ161" s="42">
        <f t="shared" si="103"/>
        <v>0</v>
      </c>
      <c r="AK161" s="42">
        <f t="shared" si="104"/>
        <v>0</v>
      </c>
      <c r="AL161" s="42"/>
      <c r="AM161" s="42">
        <f t="shared" si="125"/>
        <v>0</v>
      </c>
      <c r="AN161" s="42">
        <f t="shared" si="106"/>
        <v>0</v>
      </c>
      <c r="AO161" s="42"/>
      <c r="AP161" s="42">
        <f t="shared" si="126"/>
        <v>0</v>
      </c>
      <c r="AQ161" s="42">
        <f t="shared" si="127"/>
        <v>0</v>
      </c>
      <c r="AR161" s="42"/>
      <c r="AS161" s="42">
        <f t="shared" si="128"/>
        <v>0</v>
      </c>
      <c r="AT161" s="42">
        <f t="shared" si="129"/>
        <v>0</v>
      </c>
      <c r="AU161" s="42"/>
      <c r="AV161" s="42">
        <f t="shared" si="138"/>
        <v>0</v>
      </c>
      <c r="AW161" s="42">
        <f t="shared" si="133"/>
        <v>0</v>
      </c>
      <c r="AX161" s="41">
        <f t="shared" si="134"/>
        <v>0</v>
      </c>
      <c r="AY161" s="36">
        <f t="shared" ca="1" si="135"/>
        <v>0</v>
      </c>
      <c r="AZ161" s="13">
        <f t="shared" ca="1" si="136"/>
        <v>0</v>
      </c>
      <c r="BA161" s="67">
        <f t="shared" si="108"/>
        <v>260</v>
      </c>
      <c r="BB161" s="38">
        <f t="shared" ca="1" si="109"/>
        <v>2883.4</v>
      </c>
      <c r="BC161" s="65">
        <f t="shared" ca="1" si="110"/>
        <v>0</v>
      </c>
      <c r="BE161" s="64">
        <f t="shared" si="137"/>
        <v>0</v>
      </c>
      <c r="BF161" s="35" t="str">
        <f t="shared" si="139"/>
        <v>NÃO MEDIDO</v>
      </c>
    </row>
    <row r="162" spans="1:58" ht="90" customHeight="1" x14ac:dyDescent="0.2">
      <c r="A162" s="21" t="s">
        <v>53</v>
      </c>
      <c r="B162" s="21"/>
      <c r="C162" s="52" t="s">
        <v>321</v>
      </c>
      <c r="D162" s="51" t="s">
        <v>320</v>
      </c>
      <c r="E162" s="7" t="s">
        <v>264</v>
      </c>
      <c r="F162" s="49">
        <v>6</v>
      </c>
      <c r="G162" s="50">
        <v>-6</v>
      </c>
      <c r="H162" s="50">
        <v>0</v>
      </c>
      <c r="I162" s="50">
        <f t="shared" si="130"/>
        <v>0</v>
      </c>
      <c r="J162" s="68">
        <v>1873.16</v>
      </c>
      <c r="K162" s="50">
        <f t="shared" si="131"/>
        <v>0</v>
      </c>
      <c r="L162" s="47"/>
      <c r="M162" s="46">
        <f t="shared" si="132"/>
        <v>0</v>
      </c>
      <c r="N162" s="42"/>
      <c r="O162" s="42">
        <f t="shared" si="111"/>
        <v>0</v>
      </c>
      <c r="P162" s="42">
        <f t="shared" si="112"/>
        <v>0</v>
      </c>
      <c r="Q162" s="42"/>
      <c r="R162" s="42">
        <f t="shared" si="113"/>
        <v>0</v>
      </c>
      <c r="S162" s="42">
        <f t="shared" si="114"/>
        <v>0</v>
      </c>
      <c r="T162" s="42"/>
      <c r="U162" s="42">
        <f t="shared" si="115"/>
        <v>0</v>
      </c>
      <c r="V162" s="42">
        <f t="shared" si="116"/>
        <v>0</v>
      </c>
      <c r="W162" s="42"/>
      <c r="X162" s="42">
        <f t="shared" si="117"/>
        <v>0</v>
      </c>
      <c r="Y162" s="42">
        <f t="shared" si="118"/>
        <v>0</v>
      </c>
      <c r="Z162" s="42"/>
      <c r="AA162" s="42">
        <f t="shared" si="119"/>
        <v>0</v>
      </c>
      <c r="AB162" s="42">
        <f t="shared" si="120"/>
        <v>0</v>
      </c>
      <c r="AC162" s="42"/>
      <c r="AD162" s="42">
        <f t="shared" si="121"/>
        <v>0</v>
      </c>
      <c r="AE162" s="42">
        <f t="shared" si="122"/>
        <v>0</v>
      </c>
      <c r="AF162" s="42"/>
      <c r="AG162" s="42">
        <f t="shared" si="123"/>
        <v>0</v>
      </c>
      <c r="AH162" s="42">
        <f t="shared" si="124"/>
        <v>0</v>
      </c>
      <c r="AI162" s="42"/>
      <c r="AJ162" s="42">
        <f t="shared" si="103"/>
        <v>0</v>
      </c>
      <c r="AK162" s="42">
        <f t="shared" si="104"/>
        <v>0</v>
      </c>
      <c r="AL162" s="42"/>
      <c r="AM162" s="42">
        <f t="shared" si="125"/>
        <v>0</v>
      </c>
      <c r="AN162" s="42">
        <f t="shared" si="106"/>
        <v>0</v>
      </c>
      <c r="AO162" s="42"/>
      <c r="AP162" s="42">
        <f t="shared" si="126"/>
        <v>0</v>
      </c>
      <c r="AQ162" s="42">
        <f t="shared" si="127"/>
        <v>0</v>
      </c>
      <c r="AR162" s="42"/>
      <c r="AS162" s="42">
        <f t="shared" si="128"/>
        <v>0</v>
      </c>
      <c r="AT162" s="42">
        <f t="shared" si="129"/>
        <v>0</v>
      </c>
      <c r="AU162" s="42"/>
      <c r="AV162" s="42">
        <f t="shared" si="138"/>
        <v>0</v>
      </c>
      <c r="AW162" s="42">
        <f t="shared" si="133"/>
        <v>0</v>
      </c>
      <c r="AX162" s="41">
        <f t="shared" si="134"/>
        <v>0</v>
      </c>
      <c r="AY162" s="36">
        <f t="shared" ca="1" si="135"/>
        <v>0</v>
      </c>
      <c r="AZ162" s="13">
        <f t="shared" ca="1" si="136"/>
        <v>0</v>
      </c>
      <c r="BA162" s="67">
        <f t="shared" si="108"/>
        <v>0</v>
      </c>
      <c r="BB162" s="38">
        <f t="shared" ca="1" si="109"/>
        <v>0</v>
      </c>
      <c r="BC162" s="65">
        <f t="shared" ca="1" si="110"/>
        <v>0</v>
      </c>
      <c r="BE162" s="64">
        <f t="shared" si="137"/>
        <v>0</v>
      </c>
      <c r="BF162" s="35" t="str">
        <f t="shared" si="139"/>
        <v>NÃO MEDIDO</v>
      </c>
    </row>
    <row r="163" spans="1:58" ht="90" customHeight="1" x14ac:dyDescent="0.2">
      <c r="A163" s="21" t="s">
        <v>53</v>
      </c>
      <c r="B163" s="21"/>
      <c r="C163" s="52" t="s">
        <v>319</v>
      </c>
      <c r="D163" s="51" t="s">
        <v>318</v>
      </c>
      <c r="E163" s="7" t="s">
        <v>264</v>
      </c>
      <c r="F163" s="49">
        <v>4</v>
      </c>
      <c r="G163" s="50">
        <v>-4</v>
      </c>
      <c r="H163" s="50">
        <v>0</v>
      </c>
      <c r="I163" s="50">
        <f t="shared" si="130"/>
        <v>0</v>
      </c>
      <c r="J163" s="68">
        <v>3303.42</v>
      </c>
      <c r="K163" s="50">
        <f t="shared" si="131"/>
        <v>0</v>
      </c>
      <c r="L163" s="47"/>
      <c r="M163" s="46">
        <f t="shared" si="132"/>
        <v>0</v>
      </c>
      <c r="N163" s="42"/>
      <c r="O163" s="42">
        <f t="shared" si="111"/>
        <v>0</v>
      </c>
      <c r="P163" s="42">
        <f t="shared" si="112"/>
        <v>0</v>
      </c>
      <c r="Q163" s="42"/>
      <c r="R163" s="42">
        <f t="shared" si="113"/>
        <v>0</v>
      </c>
      <c r="S163" s="42">
        <f t="shared" si="114"/>
        <v>0</v>
      </c>
      <c r="T163" s="42"/>
      <c r="U163" s="42">
        <f t="shared" si="115"/>
        <v>0</v>
      </c>
      <c r="V163" s="42">
        <f t="shared" si="116"/>
        <v>0</v>
      </c>
      <c r="W163" s="42"/>
      <c r="X163" s="42">
        <f t="shared" si="117"/>
        <v>0</v>
      </c>
      <c r="Y163" s="42">
        <f t="shared" si="118"/>
        <v>0</v>
      </c>
      <c r="Z163" s="42"/>
      <c r="AA163" s="42">
        <f t="shared" si="119"/>
        <v>0</v>
      </c>
      <c r="AB163" s="42">
        <f t="shared" si="120"/>
        <v>0</v>
      </c>
      <c r="AC163" s="42"/>
      <c r="AD163" s="42">
        <f t="shared" si="121"/>
        <v>0</v>
      </c>
      <c r="AE163" s="42">
        <f t="shared" si="122"/>
        <v>0</v>
      </c>
      <c r="AF163" s="42"/>
      <c r="AG163" s="42">
        <f t="shared" si="123"/>
        <v>0</v>
      </c>
      <c r="AH163" s="42">
        <f t="shared" si="124"/>
        <v>0</v>
      </c>
      <c r="AI163" s="42"/>
      <c r="AJ163" s="42">
        <f t="shared" si="103"/>
        <v>0</v>
      </c>
      <c r="AK163" s="42">
        <f t="shared" si="104"/>
        <v>0</v>
      </c>
      <c r="AL163" s="42"/>
      <c r="AM163" s="42">
        <f t="shared" si="125"/>
        <v>0</v>
      </c>
      <c r="AN163" s="42">
        <f t="shared" si="106"/>
        <v>0</v>
      </c>
      <c r="AO163" s="42"/>
      <c r="AP163" s="42">
        <f t="shared" si="126"/>
        <v>0</v>
      </c>
      <c r="AQ163" s="42">
        <f t="shared" si="127"/>
        <v>0</v>
      </c>
      <c r="AR163" s="42"/>
      <c r="AS163" s="42">
        <f t="shared" si="128"/>
        <v>0</v>
      </c>
      <c r="AT163" s="42">
        <f t="shared" si="129"/>
        <v>0</v>
      </c>
      <c r="AU163" s="42"/>
      <c r="AV163" s="42">
        <f t="shared" si="138"/>
        <v>0</v>
      </c>
      <c r="AW163" s="42">
        <f t="shared" si="133"/>
        <v>0</v>
      </c>
      <c r="AX163" s="41">
        <f t="shared" si="134"/>
        <v>0</v>
      </c>
      <c r="AY163" s="36">
        <f t="shared" ca="1" si="135"/>
        <v>0</v>
      </c>
      <c r="AZ163" s="13">
        <f t="shared" ca="1" si="136"/>
        <v>0</v>
      </c>
      <c r="BA163" s="67">
        <f t="shared" si="108"/>
        <v>0</v>
      </c>
      <c r="BB163" s="38">
        <f t="shared" ca="1" si="109"/>
        <v>0</v>
      </c>
      <c r="BC163" s="65">
        <f t="shared" ca="1" si="110"/>
        <v>0</v>
      </c>
      <c r="BE163" s="64">
        <f t="shared" si="137"/>
        <v>0</v>
      </c>
      <c r="BF163" s="35" t="str">
        <f t="shared" si="139"/>
        <v>NÃO MEDIDO</v>
      </c>
    </row>
    <row r="164" spans="1:58" ht="60" customHeight="1" x14ac:dyDescent="0.2">
      <c r="A164" s="21" t="s">
        <v>53</v>
      </c>
      <c r="B164" s="21"/>
      <c r="C164" s="52" t="s">
        <v>317</v>
      </c>
      <c r="D164" s="51" t="s">
        <v>316</v>
      </c>
      <c r="E164" s="7" t="s">
        <v>264</v>
      </c>
      <c r="F164" s="49">
        <v>3</v>
      </c>
      <c r="G164" s="50">
        <v>-2</v>
      </c>
      <c r="H164" s="50">
        <v>-1</v>
      </c>
      <c r="I164" s="50">
        <f t="shared" si="130"/>
        <v>0</v>
      </c>
      <c r="J164" s="68">
        <v>14768.45</v>
      </c>
      <c r="K164" s="50">
        <f t="shared" si="131"/>
        <v>0</v>
      </c>
      <c r="L164" s="47"/>
      <c r="M164" s="46">
        <f t="shared" si="132"/>
        <v>0</v>
      </c>
      <c r="N164" s="42"/>
      <c r="O164" s="42">
        <f t="shared" si="111"/>
        <v>0</v>
      </c>
      <c r="P164" s="42">
        <f t="shared" si="112"/>
        <v>0</v>
      </c>
      <c r="Q164" s="42"/>
      <c r="R164" s="42">
        <f t="shared" si="113"/>
        <v>0</v>
      </c>
      <c r="S164" s="42">
        <f t="shared" si="114"/>
        <v>0</v>
      </c>
      <c r="T164" s="42"/>
      <c r="U164" s="42">
        <f t="shared" si="115"/>
        <v>0</v>
      </c>
      <c r="V164" s="42">
        <f t="shared" si="116"/>
        <v>0</v>
      </c>
      <c r="W164" s="42"/>
      <c r="X164" s="42">
        <f t="shared" si="117"/>
        <v>0</v>
      </c>
      <c r="Y164" s="42">
        <f t="shared" si="118"/>
        <v>0</v>
      </c>
      <c r="Z164" s="42"/>
      <c r="AA164" s="42">
        <f t="shared" si="119"/>
        <v>0</v>
      </c>
      <c r="AB164" s="42">
        <f t="shared" si="120"/>
        <v>0</v>
      </c>
      <c r="AC164" s="42"/>
      <c r="AD164" s="42">
        <f t="shared" si="121"/>
        <v>0</v>
      </c>
      <c r="AE164" s="42">
        <f t="shared" si="122"/>
        <v>0</v>
      </c>
      <c r="AF164" s="42"/>
      <c r="AG164" s="42">
        <f t="shared" si="123"/>
        <v>0</v>
      </c>
      <c r="AH164" s="42">
        <f t="shared" si="124"/>
        <v>0</v>
      </c>
      <c r="AI164" s="42"/>
      <c r="AJ164" s="42">
        <f t="shared" si="103"/>
        <v>0</v>
      </c>
      <c r="AK164" s="42">
        <f t="shared" si="104"/>
        <v>0</v>
      </c>
      <c r="AL164" s="42"/>
      <c r="AM164" s="42">
        <f t="shared" si="125"/>
        <v>0</v>
      </c>
      <c r="AN164" s="42">
        <f t="shared" si="106"/>
        <v>0</v>
      </c>
      <c r="AO164" s="42"/>
      <c r="AP164" s="42">
        <f t="shared" si="126"/>
        <v>0</v>
      </c>
      <c r="AQ164" s="42">
        <f t="shared" si="127"/>
        <v>0</v>
      </c>
      <c r="AR164" s="42"/>
      <c r="AS164" s="42">
        <f t="shared" si="128"/>
        <v>0</v>
      </c>
      <c r="AT164" s="42">
        <f t="shared" si="129"/>
        <v>0</v>
      </c>
      <c r="AU164" s="42"/>
      <c r="AV164" s="42">
        <f t="shared" si="138"/>
        <v>0</v>
      </c>
      <c r="AW164" s="42">
        <f t="shared" si="133"/>
        <v>0</v>
      </c>
      <c r="AX164" s="41">
        <f t="shared" si="134"/>
        <v>0</v>
      </c>
      <c r="AY164" s="36">
        <f t="shared" ca="1" si="135"/>
        <v>0</v>
      </c>
      <c r="AZ164" s="13">
        <f t="shared" ca="1" si="136"/>
        <v>0</v>
      </c>
      <c r="BA164" s="67">
        <f t="shared" si="108"/>
        <v>0</v>
      </c>
      <c r="BB164" s="38">
        <f t="shared" ca="1" si="109"/>
        <v>0</v>
      </c>
      <c r="BC164" s="65">
        <f t="shared" ca="1" si="110"/>
        <v>0</v>
      </c>
      <c r="BE164" s="64">
        <f t="shared" si="137"/>
        <v>0</v>
      </c>
      <c r="BF164" s="35" t="str">
        <f t="shared" si="139"/>
        <v>NÃO MEDIDO</v>
      </c>
    </row>
    <row r="165" spans="1:58" ht="90" customHeight="1" x14ac:dyDescent="0.2">
      <c r="A165" s="21" t="s">
        <v>53</v>
      </c>
      <c r="B165" s="21"/>
      <c r="C165" s="52" t="s">
        <v>315</v>
      </c>
      <c r="D165" s="51" t="s">
        <v>314</v>
      </c>
      <c r="E165" s="7" t="s">
        <v>264</v>
      </c>
      <c r="F165" s="49">
        <v>4</v>
      </c>
      <c r="G165" s="50">
        <v>-4</v>
      </c>
      <c r="H165" s="50">
        <v>0</v>
      </c>
      <c r="I165" s="50">
        <f t="shared" si="130"/>
        <v>0</v>
      </c>
      <c r="J165" s="68">
        <v>2054.48</v>
      </c>
      <c r="K165" s="50">
        <f t="shared" si="131"/>
        <v>0</v>
      </c>
      <c r="L165" s="47"/>
      <c r="M165" s="46">
        <f t="shared" si="132"/>
        <v>0</v>
      </c>
      <c r="N165" s="42"/>
      <c r="O165" s="42">
        <f t="shared" si="111"/>
        <v>0</v>
      </c>
      <c r="P165" s="42">
        <f t="shared" si="112"/>
        <v>0</v>
      </c>
      <c r="Q165" s="42"/>
      <c r="R165" s="42">
        <f t="shared" si="113"/>
        <v>0</v>
      </c>
      <c r="S165" s="42">
        <f t="shared" si="114"/>
        <v>0</v>
      </c>
      <c r="T165" s="42"/>
      <c r="U165" s="42">
        <f t="shared" si="115"/>
        <v>0</v>
      </c>
      <c r="V165" s="42">
        <f t="shared" si="116"/>
        <v>0</v>
      </c>
      <c r="W165" s="42"/>
      <c r="X165" s="42">
        <f t="shared" si="117"/>
        <v>0</v>
      </c>
      <c r="Y165" s="42">
        <f t="shared" si="118"/>
        <v>0</v>
      </c>
      <c r="Z165" s="42"/>
      <c r="AA165" s="42">
        <f t="shared" si="119"/>
        <v>0</v>
      </c>
      <c r="AB165" s="42">
        <f t="shared" si="120"/>
        <v>0</v>
      </c>
      <c r="AC165" s="42"/>
      <c r="AD165" s="42">
        <f t="shared" si="121"/>
        <v>0</v>
      </c>
      <c r="AE165" s="42">
        <f t="shared" si="122"/>
        <v>0</v>
      </c>
      <c r="AF165" s="42"/>
      <c r="AG165" s="42">
        <f t="shared" si="123"/>
        <v>0</v>
      </c>
      <c r="AH165" s="42">
        <f t="shared" si="124"/>
        <v>0</v>
      </c>
      <c r="AI165" s="42"/>
      <c r="AJ165" s="42">
        <f t="shared" si="103"/>
        <v>0</v>
      </c>
      <c r="AK165" s="42">
        <f t="shared" si="104"/>
        <v>0</v>
      </c>
      <c r="AL165" s="42"/>
      <c r="AM165" s="42">
        <f t="shared" si="125"/>
        <v>0</v>
      </c>
      <c r="AN165" s="42">
        <f t="shared" si="106"/>
        <v>0</v>
      </c>
      <c r="AO165" s="42"/>
      <c r="AP165" s="42">
        <f t="shared" si="126"/>
        <v>0</v>
      </c>
      <c r="AQ165" s="42">
        <f t="shared" si="127"/>
        <v>0</v>
      </c>
      <c r="AR165" s="42"/>
      <c r="AS165" s="42">
        <f t="shared" si="128"/>
        <v>0</v>
      </c>
      <c r="AT165" s="42">
        <f t="shared" si="129"/>
        <v>0</v>
      </c>
      <c r="AU165" s="42"/>
      <c r="AV165" s="42">
        <f t="shared" si="138"/>
        <v>0</v>
      </c>
      <c r="AW165" s="42">
        <f t="shared" si="133"/>
        <v>0</v>
      </c>
      <c r="AX165" s="41">
        <f t="shared" si="134"/>
        <v>0</v>
      </c>
      <c r="AY165" s="36">
        <f t="shared" ca="1" si="135"/>
        <v>0</v>
      </c>
      <c r="AZ165" s="13">
        <f t="shared" ca="1" si="136"/>
        <v>0</v>
      </c>
      <c r="BA165" s="67">
        <f t="shared" si="108"/>
        <v>0</v>
      </c>
      <c r="BB165" s="38">
        <f t="shared" ca="1" si="109"/>
        <v>0</v>
      </c>
      <c r="BC165" s="65">
        <f t="shared" ca="1" si="110"/>
        <v>0</v>
      </c>
      <c r="BE165" s="64">
        <f t="shared" si="137"/>
        <v>0</v>
      </c>
      <c r="BF165" s="35" t="str">
        <f t="shared" si="139"/>
        <v>NÃO MEDIDO</v>
      </c>
    </row>
    <row r="166" spans="1:58" ht="60" customHeight="1" x14ac:dyDescent="0.2">
      <c r="A166" s="21" t="s">
        <v>53</v>
      </c>
      <c r="B166" s="21"/>
      <c r="C166" s="52" t="s">
        <v>313</v>
      </c>
      <c r="D166" s="51" t="s">
        <v>312</v>
      </c>
      <c r="E166" s="7" t="s">
        <v>50</v>
      </c>
      <c r="F166" s="49">
        <v>96</v>
      </c>
      <c r="G166" s="50">
        <v>0</v>
      </c>
      <c r="H166" s="50">
        <v>-96</v>
      </c>
      <c r="I166" s="50">
        <f t="shared" si="130"/>
        <v>0</v>
      </c>
      <c r="J166" s="68">
        <v>6.39</v>
      </c>
      <c r="K166" s="50">
        <f t="shared" si="131"/>
        <v>0</v>
      </c>
      <c r="L166" s="47"/>
      <c r="M166" s="46">
        <f t="shared" si="132"/>
        <v>0</v>
      </c>
      <c r="N166" s="42"/>
      <c r="O166" s="42">
        <f t="shared" si="111"/>
        <v>0</v>
      </c>
      <c r="P166" s="42">
        <f t="shared" si="112"/>
        <v>0</v>
      </c>
      <c r="Q166" s="42"/>
      <c r="R166" s="42">
        <f t="shared" si="113"/>
        <v>0</v>
      </c>
      <c r="S166" s="42">
        <f t="shared" si="114"/>
        <v>0</v>
      </c>
      <c r="T166" s="42"/>
      <c r="U166" s="42">
        <f t="shared" si="115"/>
        <v>0</v>
      </c>
      <c r="V166" s="42">
        <f t="shared" si="116"/>
        <v>0</v>
      </c>
      <c r="W166" s="42"/>
      <c r="X166" s="42">
        <f t="shared" si="117"/>
        <v>0</v>
      </c>
      <c r="Y166" s="42">
        <f t="shared" si="118"/>
        <v>0</v>
      </c>
      <c r="Z166" s="42"/>
      <c r="AA166" s="42">
        <f t="shared" si="119"/>
        <v>0</v>
      </c>
      <c r="AB166" s="42">
        <f t="shared" si="120"/>
        <v>0</v>
      </c>
      <c r="AC166" s="42"/>
      <c r="AD166" s="42">
        <f t="shared" si="121"/>
        <v>0</v>
      </c>
      <c r="AE166" s="42">
        <f t="shared" si="122"/>
        <v>0</v>
      </c>
      <c r="AF166" s="42"/>
      <c r="AG166" s="42">
        <f t="shared" si="123"/>
        <v>0</v>
      </c>
      <c r="AH166" s="42">
        <f t="shared" si="124"/>
        <v>0</v>
      </c>
      <c r="AI166" s="42"/>
      <c r="AJ166" s="42">
        <f t="shared" si="103"/>
        <v>0</v>
      </c>
      <c r="AK166" s="42">
        <f t="shared" si="104"/>
        <v>0</v>
      </c>
      <c r="AL166" s="42"/>
      <c r="AM166" s="42">
        <f t="shared" si="125"/>
        <v>0</v>
      </c>
      <c r="AN166" s="42">
        <f t="shared" si="106"/>
        <v>0</v>
      </c>
      <c r="AO166" s="42"/>
      <c r="AP166" s="42">
        <f t="shared" si="126"/>
        <v>0</v>
      </c>
      <c r="AQ166" s="42">
        <f t="shared" si="127"/>
        <v>0</v>
      </c>
      <c r="AR166" s="42"/>
      <c r="AS166" s="42">
        <f t="shared" si="128"/>
        <v>0</v>
      </c>
      <c r="AT166" s="42">
        <f t="shared" si="129"/>
        <v>0</v>
      </c>
      <c r="AU166" s="42"/>
      <c r="AV166" s="42">
        <f t="shared" si="138"/>
        <v>0</v>
      </c>
      <c r="AW166" s="42">
        <f t="shared" si="133"/>
        <v>0</v>
      </c>
      <c r="AX166" s="41">
        <f t="shared" si="134"/>
        <v>0</v>
      </c>
      <c r="AY166" s="36">
        <f t="shared" ca="1" si="135"/>
        <v>0</v>
      </c>
      <c r="AZ166" s="13">
        <f t="shared" ca="1" si="136"/>
        <v>0</v>
      </c>
      <c r="BA166" s="67">
        <f t="shared" si="108"/>
        <v>0</v>
      </c>
      <c r="BB166" s="38">
        <f t="shared" ca="1" si="109"/>
        <v>0</v>
      </c>
      <c r="BC166" s="65">
        <f t="shared" ca="1" si="110"/>
        <v>0</v>
      </c>
      <c r="BE166" s="64">
        <f t="shared" si="137"/>
        <v>0</v>
      </c>
      <c r="BF166" s="35" t="str">
        <f t="shared" si="139"/>
        <v>NÃO MEDIDO</v>
      </c>
    </row>
    <row r="167" spans="1:58" ht="60" customHeight="1" x14ac:dyDescent="0.2">
      <c r="A167" s="21" t="s">
        <v>53</v>
      </c>
      <c r="B167" s="21"/>
      <c r="C167" s="52" t="s">
        <v>311</v>
      </c>
      <c r="D167" s="51" t="s">
        <v>310</v>
      </c>
      <c r="E167" s="7" t="s">
        <v>81</v>
      </c>
      <c r="F167" s="49">
        <v>1</v>
      </c>
      <c r="G167" s="50">
        <v>-1</v>
      </c>
      <c r="H167" s="50">
        <v>0</v>
      </c>
      <c r="I167" s="50">
        <f t="shared" si="130"/>
        <v>0</v>
      </c>
      <c r="J167" s="68">
        <v>3287.08</v>
      </c>
      <c r="K167" s="50">
        <f t="shared" si="131"/>
        <v>0</v>
      </c>
      <c r="L167" s="47"/>
      <c r="M167" s="46">
        <f t="shared" si="132"/>
        <v>0</v>
      </c>
      <c r="N167" s="42"/>
      <c r="O167" s="42">
        <f t="shared" si="111"/>
        <v>0</v>
      </c>
      <c r="P167" s="42">
        <f t="shared" si="112"/>
        <v>0</v>
      </c>
      <c r="Q167" s="42"/>
      <c r="R167" s="42">
        <f t="shared" si="113"/>
        <v>0</v>
      </c>
      <c r="S167" s="42">
        <f t="shared" si="114"/>
        <v>0</v>
      </c>
      <c r="T167" s="42"/>
      <c r="U167" s="42">
        <f t="shared" si="115"/>
        <v>0</v>
      </c>
      <c r="V167" s="42">
        <f t="shared" si="116"/>
        <v>0</v>
      </c>
      <c r="W167" s="42"/>
      <c r="X167" s="42">
        <f t="shared" si="117"/>
        <v>0</v>
      </c>
      <c r="Y167" s="42">
        <f t="shared" si="118"/>
        <v>0</v>
      </c>
      <c r="Z167" s="42"/>
      <c r="AA167" s="42">
        <f t="shared" si="119"/>
        <v>0</v>
      </c>
      <c r="AB167" s="42">
        <f t="shared" si="120"/>
        <v>0</v>
      </c>
      <c r="AC167" s="42"/>
      <c r="AD167" s="42">
        <f t="shared" si="121"/>
        <v>0</v>
      </c>
      <c r="AE167" s="42">
        <f t="shared" si="122"/>
        <v>0</v>
      </c>
      <c r="AF167" s="42"/>
      <c r="AG167" s="42">
        <f t="shared" si="123"/>
        <v>0</v>
      </c>
      <c r="AH167" s="42">
        <f t="shared" si="124"/>
        <v>0</v>
      </c>
      <c r="AI167" s="42"/>
      <c r="AJ167" s="42">
        <f t="shared" si="103"/>
        <v>0</v>
      </c>
      <c r="AK167" s="42">
        <f t="shared" si="104"/>
        <v>0</v>
      </c>
      <c r="AL167" s="42"/>
      <c r="AM167" s="42">
        <f t="shared" si="125"/>
        <v>0</v>
      </c>
      <c r="AN167" s="42">
        <f t="shared" si="106"/>
        <v>0</v>
      </c>
      <c r="AO167" s="42"/>
      <c r="AP167" s="42">
        <f t="shared" si="126"/>
        <v>0</v>
      </c>
      <c r="AQ167" s="42">
        <f t="shared" si="127"/>
        <v>0</v>
      </c>
      <c r="AR167" s="42"/>
      <c r="AS167" s="42">
        <f t="shared" si="128"/>
        <v>0</v>
      </c>
      <c r="AT167" s="42">
        <f t="shared" si="129"/>
        <v>0</v>
      </c>
      <c r="AU167" s="42"/>
      <c r="AV167" s="42">
        <f t="shared" si="138"/>
        <v>0</v>
      </c>
      <c r="AW167" s="42">
        <f t="shared" si="133"/>
        <v>0</v>
      </c>
      <c r="AX167" s="41">
        <f t="shared" si="134"/>
        <v>0</v>
      </c>
      <c r="AY167" s="36">
        <f t="shared" ca="1" si="135"/>
        <v>0</v>
      </c>
      <c r="AZ167" s="13">
        <f t="shared" ca="1" si="136"/>
        <v>0</v>
      </c>
      <c r="BA167" s="67">
        <f t="shared" si="108"/>
        <v>0</v>
      </c>
      <c r="BB167" s="38">
        <f t="shared" ca="1" si="109"/>
        <v>0</v>
      </c>
      <c r="BC167" s="65">
        <f t="shared" ca="1" si="110"/>
        <v>0</v>
      </c>
      <c r="BE167" s="64">
        <f t="shared" si="137"/>
        <v>0</v>
      </c>
      <c r="BF167" s="35" t="str">
        <f t="shared" si="139"/>
        <v>NÃO MEDIDO</v>
      </c>
    </row>
    <row r="168" spans="1:58" ht="60" customHeight="1" x14ac:dyDescent="0.2">
      <c r="A168" s="21" t="s">
        <v>53</v>
      </c>
      <c r="B168" s="21"/>
      <c r="C168" s="52" t="s">
        <v>309</v>
      </c>
      <c r="D168" s="51" t="s">
        <v>308</v>
      </c>
      <c r="E168" s="7" t="s">
        <v>81</v>
      </c>
      <c r="F168" s="49">
        <v>1</v>
      </c>
      <c r="G168" s="50">
        <v>-1</v>
      </c>
      <c r="H168" s="50">
        <v>0</v>
      </c>
      <c r="I168" s="50">
        <f t="shared" si="130"/>
        <v>0</v>
      </c>
      <c r="J168" s="68">
        <v>3058.22</v>
      </c>
      <c r="K168" s="50">
        <f t="shared" si="131"/>
        <v>0</v>
      </c>
      <c r="L168" s="47"/>
      <c r="M168" s="46">
        <f t="shared" si="132"/>
        <v>0</v>
      </c>
      <c r="N168" s="42"/>
      <c r="O168" s="42">
        <f t="shared" si="111"/>
        <v>0</v>
      </c>
      <c r="P168" s="42">
        <f t="shared" si="112"/>
        <v>0</v>
      </c>
      <c r="Q168" s="42"/>
      <c r="R168" s="42">
        <f t="shared" si="113"/>
        <v>0</v>
      </c>
      <c r="S168" s="42">
        <f t="shared" si="114"/>
        <v>0</v>
      </c>
      <c r="T168" s="42"/>
      <c r="U168" s="42">
        <f t="shared" si="115"/>
        <v>0</v>
      </c>
      <c r="V168" s="42">
        <f t="shared" si="116"/>
        <v>0</v>
      </c>
      <c r="W168" s="42"/>
      <c r="X168" s="42">
        <f t="shared" si="117"/>
        <v>0</v>
      </c>
      <c r="Y168" s="42">
        <f t="shared" si="118"/>
        <v>0</v>
      </c>
      <c r="Z168" s="42"/>
      <c r="AA168" s="42">
        <f t="shared" si="119"/>
        <v>0</v>
      </c>
      <c r="AB168" s="42">
        <f t="shared" si="120"/>
        <v>0</v>
      </c>
      <c r="AC168" s="42"/>
      <c r="AD168" s="42">
        <f t="shared" si="121"/>
        <v>0</v>
      </c>
      <c r="AE168" s="42">
        <f t="shared" si="122"/>
        <v>0</v>
      </c>
      <c r="AF168" s="42"/>
      <c r="AG168" s="42">
        <f t="shared" si="123"/>
        <v>0</v>
      </c>
      <c r="AH168" s="42">
        <f t="shared" si="124"/>
        <v>0</v>
      </c>
      <c r="AI168" s="42"/>
      <c r="AJ168" s="42">
        <f t="shared" si="103"/>
        <v>0</v>
      </c>
      <c r="AK168" s="42">
        <f t="shared" si="104"/>
        <v>0</v>
      </c>
      <c r="AL168" s="42"/>
      <c r="AM168" s="42">
        <f t="shared" si="125"/>
        <v>0</v>
      </c>
      <c r="AN168" s="42">
        <f t="shared" si="106"/>
        <v>0</v>
      </c>
      <c r="AO168" s="42"/>
      <c r="AP168" s="42">
        <f t="shared" si="126"/>
        <v>0</v>
      </c>
      <c r="AQ168" s="42">
        <f t="shared" si="127"/>
        <v>0</v>
      </c>
      <c r="AR168" s="42"/>
      <c r="AS168" s="42">
        <f t="shared" si="128"/>
        <v>0</v>
      </c>
      <c r="AT168" s="42">
        <f t="shared" si="129"/>
        <v>0</v>
      </c>
      <c r="AU168" s="42"/>
      <c r="AV168" s="42">
        <f t="shared" si="138"/>
        <v>0</v>
      </c>
      <c r="AW168" s="42">
        <f t="shared" si="133"/>
        <v>0</v>
      </c>
      <c r="AX168" s="41">
        <f t="shared" si="134"/>
        <v>0</v>
      </c>
      <c r="AY168" s="36">
        <f t="shared" ca="1" si="135"/>
        <v>0</v>
      </c>
      <c r="AZ168" s="13">
        <f t="shared" ca="1" si="136"/>
        <v>0</v>
      </c>
      <c r="BA168" s="67">
        <f t="shared" si="108"/>
        <v>0</v>
      </c>
      <c r="BB168" s="38">
        <f t="shared" ca="1" si="109"/>
        <v>0</v>
      </c>
      <c r="BC168" s="65">
        <f t="shared" ca="1" si="110"/>
        <v>0</v>
      </c>
      <c r="BE168" s="64">
        <f t="shared" si="137"/>
        <v>0</v>
      </c>
      <c r="BF168" s="35" t="str">
        <f t="shared" si="139"/>
        <v>NÃO MEDIDO</v>
      </c>
    </row>
    <row r="169" spans="1:58" ht="60" customHeight="1" x14ac:dyDescent="0.2">
      <c r="A169" s="21" t="s">
        <v>53</v>
      </c>
      <c r="B169" s="21"/>
      <c r="C169" s="52" t="s">
        <v>307</v>
      </c>
      <c r="D169" s="51" t="s">
        <v>306</v>
      </c>
      <c r="E169" s="7" t="s">
        <v>81</v>
      </c>
      <c r="F169" s="49">
        <v>1</v>
      </c>
      <c r="G169" s="50">
        <v>0</v>
      </c>
      <c r="H169" s="50">
        <v>-1</v>
      </c>
      <c r="I169" s="50">
        <f t="shared" si="130"/>
        <v>0</v>
      </c>
      <c r="J169" s="68">
        <v>15024.74</v>
      </c>
      <c r="K169" s="50">
        <f t="shared" si="131"/>
        <v>0</v>
      </c>
      <c r="L169" s="47"/>
      <c r="M169" s="46">
        <f t="shared" si="132"/>
        <v>0</v>
      </c>
      <c r="N169" s="42"/>
      <c r="O169" s="42">
        <f t="shared" si="111"/>
        <v>0</v>
      </c>
      <c r="P169" s="42">
        <f t="shared" si="112"/>
        <v>0</v>
      </c>
      <c r="Q169" s="42"/>
      <c r="R169" s="42">
        <f t="shared" si="113"/>
        <v>0</v>
      </c>
      <c r="S169" s="42">
        <f t="shared" si="114"/>
        <v>0</v>
      </c>
      <c r="T169" s="42"/>
      <c r="U169" s="42">
        <f t="shared" si="115"/>
        <v>0</v>
      </c>
      <c r="V169" s="42">
        <f t="shared" si="116"/>
        <v>0</v>
      </c>
      <c r="W169" s="42"/>
      <c r="X169" s="42">
        <f t="shared" si="117"/>
        <v>0</v>
      </c>
      <c r="Y169" s="42">
        <f t="shared" si="118"/>
        <v>0</v>
      </c>
      <c r="Z169" s="42"/>
      <c r="AA169" s="42">
        <f t="shared" si="119"/>
        <v>0</v>
      </c>
      <c r="AB169" s="42">
        <f t="shared" si="120"/>
        <v>0</v>
      </c>
      <c r="AC169" s="42"/>
      <c r="AD169" s="42">
        <f t="shared" si="121"/>
        <v>0</v>
      </c>
      <c r="AE169" s="42">
        <f t="shared" si="122"/>
        <v>0</v>
      </c>
      <c r="AF169" s="42"/>
      <c r="AG169" s="42">
        <f t="shared" si="123"/>
        <v>0</v>
      </c>
      <c r="AH169" s="42">
        <f t="shared" si="124"/>
        <v>0</v>
      </c>
      <c r="AI169" s="42"/>
      <c r="AJ169" s="42">
        <f t="shared" si="103"/>
        <v>0</v>
      </c>
      <c r="AK169" s="42">
        <f t="shared" si="104"/>
        <v>0</v>
      </c>
      <c r="AL169" s="42"/>
      <c r="AM169" s="42">
        <f t="shared" si="125"/>
        <v>0</v>
      </c>
      <c r="AN169" s="42">
        <f t="shared" si="106"/>
        <v>0</v>
      </c>
      <c r="AO169" s="42"/>
      <c r="AP169" s="42">
        <f t="shared" si="126"/>
        <v>0</v>
      </c>
      <c r="AQ169" s="42">
        <f t="shared" si="127"/>
        <v>0</v>
      </c>
      <c r="AR169" s="42"/>
      <c r="AS169" s="42">
        <f t="shared" si="128"/>
        <v>0</v>
      </c>
      <c r="AT169" s="42">
        <f t="shared" si="129"/>
        <v>0</v>
      </c>
      <c r="AU169" s="42"/>
      <c r="AV169" s="42">
        <f t="shared" si="138"/>
        <v>0</v>
      </c>
      <c r="AW169" s="42">
        <f t="shared" si="133"/>
        <v>0</v>
      </c>
      <c r="AX169" s="41">
        <f t="shared" si="134"/>
        <v>0</v>
      </c>
      <c r="AY169" s="36">
        <f t="shared" ca="1" si="135"/>
        <v>0</v>
      </c>
      <c r="AZ169" s="13">
        <f t="shared" ca="1" si="136"/>
        <v>0</v>
      </c>
      <c r="BA169" s="67">
        <f t="shared" si="108"/>
        <v>0</v>
      </c>
      <c r="BB169" s="38">
        <f t="shared" ca="1" si="109"/>
        <v>0</v>
      </c>
      <c r="BC169" s="65">
        <f t="shared" ca="1" si="110"/>
        <v>0</v>
      </c>
      <c r="BE169" s="64">
        <f t="shared" si="137"/>
        <v>0</v>
      </c>
      <c r="BF169" s="35" t="str">
        <f t="shared" si="139"/>
        <v>NÃO MEDIDO</v>
      </c>
    </row>
    <row r="170" spans="1:58" ht="60" customHeight="1" x14ac:dyDescent="0.2">
      <c r="A170" s="21" t="s">
        <v>53</v>
      </c>
      <c r="B170" s="21"/>
      <c r="C170" s="52" t="s">
        <v>305</v>
      </c>
      <c r="D170" s="51" t="s">
        <v>304</v>
      </c>
      <c r="E170" s="7" t="s">
        <v>81</v>
      </c>
      <c r="F170" s="49">
        <v>1</v>
      </c>
      <c r="G170" s="50">
        <v>0</v>
      </c>
      <c r="H170" s="50">
        <v>-1</v>
      </c>
      <c r="I170" s="50">
        <f t="shared" si="130"/>
        <v>0</v>
      </c>
      <c r="J170" s="68">
        <v>10052.700000000001</v>
      </c>
      <c r="K170" s="50">
        <f t="shared" si="131"/>
        <v>0</v>
      </c>
      <c r="L170" s="47"/>
      <c r="M170" s="46">
        <f t="shared" si="132"/>
        <v>0</v>
      </c>
      <c r="N170" s="42"/>
      <c r="O170" s="42">
        <f t="shared" si="111"/>
        <v>0</v>
      </c>
      <c r="P170" s="42">
        <f t="shared" si="112"/>
        <v>0</v>
      </c>
      <c r="Q170" s="42"/>
      <c r="R170" s="42">
        <f t="shared" si="113"/>
        <v>0</v>
      </c>
      <c r="S170" s="42">
        <f t="shared" si="114"/>
        <v>0</v>
      </c>
      <c r="T170" s="42"/>
      <c r="U170" s="42">
        <f t="shared" si="115"/>
        <v>0</v>
      </c>
      <c r="V170" s="42">
        <f t="shared" si="116"/>
        <v>0</v>
      </c>
      <c r="W170" s="42"/>
      <c r="X170" s="42">
        <f t="shared" si="117"/>
        <v>0</v>
      </c>
      <c r="Y170" s="42">
        <f t="shared" si="118"/>
        <v>0</v>
      </c>
      <c r="Z170" s="42"/>
      <c r="AA170" s="42">
        <f t="shared" si="119"/>
        <v>0</v>
      </c>
      <c r="AB170" s="42">
        <f t="shared" si="120"/>
        <v>0</v>
      </c>
      <c r="AC170" s="42"/>
      <c r="AD170" s="42">
        <f t="shared" si="121"/>
        <v>0</v>
      </c>
      <c r="AE170" s="42">
        <f t="shared" si="122"/>
        <v>0</v>
      </c>
      <c r="AF170" s="42"/>
      <c r="AG170" s="42">
        <f t="shared" si="123"/>
        <v>0</v>
      </c>
      <c r="AH170" s="42">
        <f t="shared" si="124"/>
        <v>0</v>
      </c>
      <c r="AI170" s="42"/>
      <c r="AJ170" s="42">
        <f t="shared" si="103"/>
        <v>0</v>
      </c>
      <c r="AK170" s="42">
        <f t="shared" si="104"/>
        <v>0</v>
      </c>
      <c r="AL170" s="42"/>
      <c r="AM170" s="42">
        <f t="shared" si="125"/>
        <v>0</v>
      </c>
      <c r="AN170" s="42">
        <f t="shared" si="106"/>
        <v>0</v>
      </c>
      <c r="AO170" s="42"/>
      <c r="AP170" s="42">
        <f t="shared" si="126"/>
        <v>0</v>
      </c>
      <c r="AQ170" s="42">
        <f t="shared" si="127"/>
        <v>0</v>
      </c>
      <c r="AR170" s="42"/>
      <c r="AS170" s="42">
        <f t="shared" si="128"/>
        <v>0</v>
      </c>
      <c r="AT170" s="42">
        <f t="shared" si="129"/>
        <v>0</v>
      </c>
      <c r="AU170" s="42"/>
      <c r="AV170" s="42">
        <f t="shared" si="138"/>
        <v>0</v>
      </c>
      <c r="AW170" s="42">
        <f t="shared" si="133"/>
        <v>0</v>
      </c>
      <c r="AX170" s="41">
        <f t="shared" si="134"/>
        <v>0</v>
      </c>
      <c r="AY170" s="36">
        <f t="shared" ca="1" si="135"/>
        <v>0</v>
      </c>
      <c r="AZ170" s="13">
        <f t="shared" ca="1" si="136"/>
        <v>0</v>
      </c>
      <c r="BA170" s="67">
        <f t="shared" si="108"/>
        <v>0</v>
      </c>
      <c r="BB170" s="38">
        <f t="shared" ca="1" si="109"/>
        <v>0</v>
      </c>
      <c r="BC170" s="65">
        <f t="shared" ca="1" si="110"/>
        <v>0</v>
      </c>
      <c r="BE170" s="64">
        <f t="shared" si="137"/>
        <v>0</v>
      </c>
      <c r="BF170" s="35" t="str">
        <f t="shared" si="139"/>
        <v>NÃO MEDIDO</v>
      </c>
    </row>
    <row r="171" spans="1:58" ht="30" customHeight="1" x14ac:dyDescent="0.2">
      <c r="A171" s="21" t="s">
        <v>53</v>
      </c>
      <c r="B171" s="21"/>
      <c r="C171" s="52" t="s">
        <v>303</v>
      </c>
      <c r="D171" s="51" t="s">
        <v>302</v>
      </c>
      <c r="E171" s="7" t="s">
        <v>50</v>
      </c>
      <c r="F171" s="49">
        <v>864</v>
      </c>
      <c r="G171" s="50">
        <v>0</v>
      </c>
      <c r="H171" s="50">
        <v>-344</v>
      </c>
      <c r="I171" s="50">
        <f t="shared" si="130"/>
        <v>520</v>
      </c>
      <c r="J171" s="68">
        <v>4.4000000000000004</v>
      </c>
      <c r="K171" s="50">
        <f t="shared" si="131"/>
        <v>2288</v>
      </c>
      <c r="L171" s="47"/>
      <c r="M171" s="46">
        <f t="shared" si="132"/>
        <v>0</v>
      </c>
      <c r="N171" s="42"/>
      <c r="O171" s="42">
        <f t="shared" si="111"/>
        <v>0</v>
      </c>
      <c r="P171" s="42">
        <f t="shared" si="112"/>
        <v>0</v>
      </c>
      <c r="Q171" s="42"/>
      <c r="R171" s="42">
        <f t="shared" si="113"/>
        <v>0</v>
      </c>
      <c r="S171" s="42">
        <f t="shared" si="114"/>
        <v>0</v>
      </c>
      <c r="T171" s="42"/>
      <c r="U171" s="42">
        <f t="shared" si="115"/>
        <v>0</v>
      </c>
      <c r="V171" s="42">
        <f t="shared" si="116"/>
        <v>0</v>
      </c>
      <c r="W171" s="42"/>
      <c r="X171" s="42">
        <f t="shared" si="117"/>
        <v>0</v>
      </c>
      <c r="Y171" s="42">
        <f t="shared" si="118"/>
        <v>0</v>
      </c>
      <c r="Z171" s="42"/>
      <c r="AA171" s="42">
        <f t="shared" si="119"/>
        <v>0</v>
      </c>
      <c r="AB171" s="42">
        <f t="shared" si="120"/>
        <v>0</v>
      </c>
      <c r="AC171" s="42"/>
      <c r="AD171" s="42">
        <f t="shared" si="121"/>
        <v>0</v>
      </c>
      <c r="AE171" s="42">
        <f t="shared" si="122"/>
        <v>0</v>
      </c>
      <c r="AF171" s="42"/>
      <c r="AG171" s="42">
        <f t="shared" si="123"/>
        <v>0</v>
      </c>
      <c r="AH171" s="42">
        <f t="shared" si="124"/>
        <v>0</v>
      </c>
      <c r="AI171" s="42"/>
      <c r="AJ171" s="42">
        <f t="shared" si="103"/>
        <v>0</v>
      </c>
      <c r="AK171" s="42">
        <f t="shared" si="104"/>
        <v>0</v>
      </c>
      <c r="AL171" s="42"/>
      <c r="AM171" s="42">
        <f t="shared" si="125"/>
        <v>0</v>
      </c>
      <c r="AN171" s="42">
        <f t="shared" si="106"/>
        <v>0</v>
      </c>
      <c r="AO171" s="42"/>
      <c r="AP171" s="42">
        <f t="shared" si="126"/>
        <v>0</v>
      </c>
      <c r="AQ171" s="42">
        <f t="shared" si="127"/>
        <v>0</v>
      </c>
      <c r="AR171" s="42"/>
      <c r="AS171" s="42">
        <f t="shared" si="128"/>
        <v>0</v>
      </c>
      <c r="AT171" s="42">
        <f t="shared" si="129"/>
        <v>0</v>
      </c>
      <c r="AU171" s="42"/>
      <c r="AV171" s="42">
        <f t="shared" si="138"/>
        <v>0</v>
      </c>
      <c r="AW171" s="42">
        <f t="shared" si="133"/>
        <v>0</v>
      </c>
      <c r="AX171" s="41">
        <f t="shared" si="134"/>
        <v>0</v>
      </c>
      <c r="AY171" s="36">
        <f t="shared" ca="1" si="135"/>
        <v>0</v>
      </c>
      <c r="AZ171" s="13">
        <f t="shared" ca="1" si="136"/>
        <v>0</v>
      </c>
      <c r="BA171" s="67">
        <f t="shared" si="108"/>
        <v>520</v>
      </c>
      <c r="BB171" s="38">
        <f t="shared" ca="1" si="109"/>
        <v>2288</v>
      </c>
      <c r="BC171" s="65">
        <f t="shared" ca="1" si="110"/>
        <v>0</v>
      </c>
      <c r="BE171" s="64">
        <f t="shared" si="137"/>
        <v>0</v>
      </c>
      <c r="BF171" s="35" t="str">
        <f t="shared" si="139"/>
        <v>NÃO MEDIDO</v>
      </c>
    </row>
    <row r="172" spans="1:58" ht="90" customHeight="1" x14ac:dyDescent="0.2">
      <c r="A172" s="21" t="s">
        <v>53</v>
      </c>
      <c r="B172" s="21"/>
      <c r="C172" s="52" t="s">
        <v>301</v>
      </c>
      <c r="D172" s="51" t="s">
        <v>300</v>
      </c>
      <c r="E172" s="7" t="s">
        <v>81</v>
      </c>
      <c r="F172" s="49">
        <v>1</v>
      </c>
      <c r="G172" s="50">
        <v>-1</v>
      </c>
      <c r="H172" s="50">
        <v>0</v>
      </c>
      <c r="I172" s="50">
        <f t="shared" si="130"/>
        <v>0</v>
      </c>
      <c r="J172" s="68">
        <v>5733.53</v>
      </c>
      <c r="K172" s="50">
        <f t="shared" si="131"/>
        <v>0</v>
      </c>
      <c r="L172" s="47"/>
      <c r="M172" s="46">
        <f t="shared" si="132"/>
        <v>0</v>
      </c>
      <c r="N172" s="42"/>
      <c r="O172" s="42">
        <f t="shared" si="111"/>
        <v>0</v>
      </c>
      <c r="P172" s="42">
        <f t="shared" si="112"/>
        <v>0</v>
      </c>
      <c r="Q172" s="42"/>
      <c r="R172" s="42">
        <f t="shared" si="113"/>
        <v>0</v>
      </c>
      <c r="S172" s="42">
        <f t="shared" si="114"/>
        <v>0</v>
      </c>
      <c r="T172" s="42"/>
      <c r="U172" s="42">
        <f t="shared" si="115"/>
        <v>0</v>
      </c>
      <c r="V172" s="42">
        <f t="shared" si="116"/>
        <v>0</v>
      </c>
      <c r="W172" s="42"/>
      <c r="X172" s="42">
        <f t="shared" si="117"/>
        <v>0</v>
      </c>
      <c r="Y172" s="42">
        <f t="shared" si="118"/>
        <v>0</v>
      </c>
      <c r="Z172" s="42"/>
      <c r="AA172" s="42">
        <f t="shared" si="119"/>
        <v>0</v>
      </c>
      <c r="AB172" s="42">
        <f t="shared" si="120"/>
        <v>0</v>
      </c>
      <c r="AC172" s="42"/>
      <c r="AD172" s="42">
        <f t="shared" si="121"/>
        <v>0</v>
      </c>
      <c r="AE172" s="42">
        <f t="shared" si="122"/>
        <v>0</v>
      </c>
      <c r="AF172" s="42"/>
      <c r="AG172" s="42">
        <f t="shared" si="123"/>
        <v>0</v>
      </c>
      <c r="AH172" s="42">
        <f t="shared" si="124"/>
        <v>0</v>
      </c>
      <c r="AI172" s="42"/>
      <c r="AJ172" s="42">
        <f t="shared" si="103"/>
        <v>0</v>
      </c>
      <c r="AK172" s="42">
        <f t="shared" si="104"/>
        <v>0</v>
      </c>
      <c r="AL172" s="42"/>
      <c r="AM172" s="42">
        <f t="shared" si="125"/>
        <v>0</v>
      </c>
      <c r="AN172" s="42">
        <f t="shared" si="106"/>
        <v>0</v>
      </c>
      <c r="AO172" s="42"/>
      <c r="AP172" s="42">
        <f t="shared" si="126"/>
        <v>0</v>
      </c>
      <c r="AQ172" s="42">
        <f t="shared" si="127"/>
        <v>0</v>
      </c>
      <c r="AR172" s="42"/>
      <c r="AS172" s="42">
        <f t="shared" si="128"/>
        <v>0</v>
      </c>
      <c r="AT172" s="42">
        <f t="shared" si="129"/>
        <v>0</v>
      </c>
      <c r="AU172" s="42"/>
      <c r="AV172" s="42">
        <f t="shared" si="138"/>
        <v>0</v>
      </c>
      <c r="AW172" s="42">
        <f t="shared" si="133"/>
        <v>0</v>
      </c>
      <c r="AX172" s="41">
        <f t="shared" si="134"/>
        <v>0</v>
      </c>
      <c r="AY172" s="36">
        <f t="shared" ca="1" si="135"/>
        <v>0</v>
      </c>
      <c r="AZ172" s="13">
        <f t="shared" ca="1" si="136"/>
        <v>0</v>
      </c>
      <c r="BA172" s="67">
        <f t="shared" si="108"/>
        <v>0</v>
      </c>
      <c r="BB172" s="38">
        <f t="shared" ca="1" si="109"/>
        <v>0</v>
      </c>
      <c r="BC172" s="65">
        <f t="shared" ca="1" si="110"/>
        <v>0</v>
      </c>
      <c r="BE172" s="64">
        <f t="shared" si="137"/>
        <v>0</v>
      </c>
      <c r="BF172" s="35" t="str">
        <f t="shared" si="139"/>
        <v>NÃO MEDIDO</v>
      </c>
    </row>
    <row r="173" spans="1:58" ht="60" customHeight="1" x14ac:dyDescent="0.2">
      <c r="A173" s="21" t="s">
        <v>53</v>
      </c>
      <c r="B173" s="21"/>
      <c r="C173" s="52" t="s">
        <v>299</v>
      </c>
      <c r="D173" s="51" t="s">
        <v>298</v>
      </c>
      <c r="E173" s="7" t="s">
        <v>81</v>
      </c>
      <c r="F173" s="49">
        <v>1</v>
      </c>
      <c r="G173" s="50">
        <v>-1</v>
      </c>
      <c r="H173" s="50">
        <v>0</v>
      </c>
      <c r="I173" s="50">
        <f t="shared" si="130"/>
        <v>0</v>
      </c>
      <c r="J173" s="68">
        <v>4468.66</v>
      </c>
      <c r="K173" s="50">
        <f t="shared" si="131"/>
        <v>0</v>
      </c>
      <c r="L173" s="47"/>
      <c r="M173" s="46">
        <f t="shared" si="132"/>
        <v>0</v>
      </c>
      <c r="N173" s="42"/>
      <c r="O173" s="42">
        <f t="shared" si="111"/>
        <v>0</v>
      </c>
      <c r="P173" s="42">
        <f t="shared" si="112"/>
        <v>0</v>
      </c>
      <c r="Q173" s="42"/>
      <c r="R173" s="42">
        <f t="shared" si="113"/>
        <v>0</v>
      </c>
      <c r="S173" s="42">
        <f t="shared" si="114"/>
        <v>0</v>
      </c>
      <c r="T173" s="42"/>
      <c r="U173" s="42">
        <f t="shared" si="115"/>
        <v>0</v>
      </c>
      <c r="V173" s="42">
        <f t="shared" si="116"/>
        <v>0</v>
      </c>
      <c r="W173" s="42"/>
      <c r="X173" s="42">
        <f t="shared" si="117"/>
        <v>0</v>
      </c>
      <c r="Y173" s="42">
        <f t="shared" si="118"/>
        <v>0</v>
      </c>
      <c r="Z173" s="75"/>
      <c r="AA173" s="42">
        <f t="shared" si="119"/>
        <v>0</v>
      </c>
      <c r="AB173" s="42">
        <f t="shared" si="120"/>
        <v>0</v>
      </c>
      <c r="AC173" s="42"/>
      <c r="AD173" s="42">
        <f t="shared" si="121"/>
        <v>0</v>
      </c>
      <c r="AE173" s="42">
        <f t="shared" si="122"/>
        <v>0</v>
      </c>
      <c r="AF173" s="42"/>
      <c r="AG173" s="42">
        <f t="shared" si="123"/>
        <v>0</v>
      </c>
      <c r="AH173" s="42">
        <f t="shared" si="124"/>
        <v>0</v>
      </c>
      <c r="AI173" s="42"/>
      <c r="AJ173" s="42">
        <f t="shared" si="103"/>
        <v>0</v>
      </c>
      <c r="AK173" s="42">
        <f t="shared" si="104"/>
        <v>0</v>
      </c>
      <c r="AL173" s="42"/>
      <c r="AM173" s="42">
        <f t="shared" si="125"/>
        <v>0</v>
      </c>
      <c r="AN173" s="42">
        <f t="shared" si="106"/>
        <v>0</v>
      </c>
      <c r="AO173" s="42"/>
      <c r="AP173" s="42">
        <f t="shared" si="126"/>
        <v>0</v>
      </c>
      <c r="AQ173" s="42">
        <f t="shared" si="127"/>
        <v>0</v>
      </c>
      <c r="AR173" s="42"/>
      <c r="AS173" s="42">
        <f t="shared" si="128"/>
        <v>0</v>
      </c>
      <c r="AT173" s="42">
        <f t="shared" si="129"/>
        <v>0</v>
      </c>
      <c r="AU173" s="42"/>
      <c r="AV173" s="42">
        <f t="shared" si="138"/>
        <v>0</v>
      </c>
      <c r="AW173" s="42">
        <f t="shared" si="133"/>
        <v>0</v>
      </c>
      <c r="AX173" s="41">
        <f t="shared" si="134"/>
        <v>0</v>
      </c>
      <c r="AY173" s="36">
        <f t="shared" ca="1" si="135"/>
        <v>0</v>
      </c>
      <c r="AZ173" s="13">
        <f t="shared" ca="1" si="136"/>
        <v>0</v>
      </c>
      <c r="BA173" s="67">
        <f t="shared" si="108"/>
        <v>0</v>
      </c>
      <c r="BB173" s="38">
        <f t="shared" ca="1" si="109"/>
        <v>0</v>
      </c>
      <c r="BC173" s="65">
        <f t="shared" ca="1" si="110"/>
        <v>0</v>
      </c>
      <c r="BE173" s="64">
        <f t="shared" si="137"/>
        <v>0</v>
      </c>
      <c r="BF173" s="35" t="str">
        <f t="shared" si="139"/>
        <v>NÃO MEDIDO</v>
      </c>
    </row>
    <row r="174" spans="1:58" ht="60" customHeight="1" x14ac:dyDescent="0.2">
      <c r="A174" s="21" t="s">
        <v>53</v>
      </c>
      <c r="B174" s="21"/>
      <c r="C174" s="52" t="s">
        <v>297</v>
      </c>
      <c r="D174" s="51" t="s">
        <v>296</v>
      </c>
      <c r="E174" s="7" t="s">
        <v>81</v>
      </c>
      <c r="F174" s="49">
        <v>9</v>
      </c>
      <c r="G174" s="50">
        <v>-9</v>
      </c>
      <c r="H174" s="50">
        <v>0</v>
      </c>
      <c r="I174" s="50">
        <f t="shared" si="130"/>
        <v>0</v>
      </c>
      <c r="J174" s="68">
        <v>1110.44</v>
      </c>
      <c r="K174" s="50">
        <f t="shared" si="131"/>
        <v>0</v>
      </c>
      <c r="L174" s="47"/>
      <c r="M174" s="46">
        <f t="shared" si="132"/>
        <v>0</v>
      </c>
      <c r="N174" s="42"/>
      <c r="O174" s="42">
        <f t="shared" si="111"/>
        <v>0</v>
      </c>
      <c r="P174" s="42">
        <f t="shared" si="112"/>
        <v>0</v>
      </c>
      <c r="Q174" s="42"/>
      <c r="R174" s="42">
        <f t="shared" si="113"/>
        <v>0</v>
      </c>
      <c r="S174" s="42">
        <f t="shared" si="114"/>
        <v>0</v>
      </c>
      <c r="T174" s="42"/>
      <c r="U174" s="42">
        <f t="shared" si="115"/>
        <v>0</v>
      </c>
      <c r="V174" s="42">
        <f t="shared" si="116"/>
        <v>0</v>
      </c>
      <c r="W174" s="42"/>
      <c r="X174" s="42">
        <f t="shared" si="117"/>
        <v>0</v>
      </c>
      <c r="Y174" s="42">
        <f t="shared" si="118"/>
        <v>0</v>
      </c>
      <c r="Z174" s="42"/>
      <c r="AA174" s="42">
        <f t="shared" si="119"/>
        <v>0</v>
      </c>
      <c r="AB174" s="42">
        <f t="shared" si="120"/>
        <v>0</v>
      </c>
      <c r="AC174" s="42"/>
      <c r="AD174" s="42">
        <f t="shared" si="121"/>
        <v>0</v>
      </c>
      <c r="AE174" s="42">
        <f t="shared" si="122"/>
        <v>0</v>
      </c>
      <c r="AF174" s="42"/>
      <c r="AG174" s="42">
        <f t="shared" si="123"/>
        <v>0</v>
      </c>
      <c r="AH174" s="42">
        <f t="shared" si="124"/>
        <v>0</v>
      </c>
      <c r="AI174" s="42"/>
      <c r="AJ174" s="42">
        <f t="shared" si="103"/>
        <v>0</v>
      </c>
      <c r="AK174" s="42">
        <f t="shared" si="104"/>
        <v>0</v>
      </c>
      <c r="AL174" s="74"/>
      <c r="AM174" s="42">
        <f t="shared" si="125"/>
        <v>0</v>
      </c>
      <c r="AN174" s="42">
        <f t="shared" si="106"/>
        <v>0</v>
      </c>
      <c r="AO174" s="74"/>
      <c r="AP174" s="42">
        <f t="shared" si="126"/>
        <v>0</v>
      </c>
      <c r="AQ174" s="42">
        <f t="shared" si="127"/>
        <v>0</v>
      </c>
      <c r="AR174" s="42"/>
      <c r="AS174" s="42">
        <f t="shared" si="128"/>
        <v>0</v>
      </c>
      <c r="AT174" s="42">
        <f t="shared" si="129"/>
        <v>0</v>
      </c>
      <c r="AU174" s="42"/>
      <c r="AV174" s="42">
        <f t="shared" si="138"/>
        <v>0</v>
      </c>
      <c r="AW174" s="42">
        <f t="shared" si="133"/>
        <v>0</v>
      </c>
      <c r="AX174" s="41">
        <f t="shared" si="134"/>
        <v>0</v>
      </c>
      <c r="AY174" s="36">
        <f t="shared" ca="1" si="135"/>
        <v>0</v>
      </c>
      <c r="AZ174" s="13">
        <f t="shared" ca="1" si="136"/>
        <v>0</v>
      </c>
      <c r="BA174" s="67">
        <f t="shared" si="108"/>
        <v>0</v>
      </c>
      <c r="BB174" s="38">
        <f t="shared" ca="1" si="109"/>
        <v>0</v>
      </c>
      <c r="BC174" s="65">
        <f t="shared" ca="1" si="110"/>
        <v>0</v>
      </c>
      <c r="BE174" s="64">
        <f t="shared" si="137"/>
        <v>0</v>
      </c>
      <c r="BF174" s="35" t="str">
        <f t="shared" si="139"/>
        <v>NÃO MEDIDO</v>
      </c>
    </row>
    <row r="175" spans="1:58" ht="60" customHeight="1" x14ac:dyDescent="0.2">
      <c r="A175" s="21" t="s">
        <v>53</v>
      </c>
      <c r="B175" s="21"/>
      <c r="C175" s="52" t="s">
        <v>295</v>
      </c>
      <c r="D175" s="51" t="s">
        <v>294</v>
      </c>
      <c r="E175" s="7" t="s">
        <v>81</v>
      </c>
      <c r="F175" s="49">
        <v>9</v>
      </c>
      <c r="G175" s="50">
        <v>-9</v>
      </c>
      <c r="H175" s="50">
        <v>0</v>
      </c>
      <c r="I175" s="50">
        <f t="shared" si="130"/>
        <v>0</v>
      </c>
      <c r="J175" s="68">
        <v>1405.4</v>
      </c>
      <c r="K175" s="50">
        <f t="shared" si="131"/>
        <v>0</v>
      </c>
      <c r="L175" s="47"/>
      <c r="M175" s="46">
        <f t="shared" si="132"/>
        <v>0</v>
      </c>
      <c r="N175" s="42"/>
      <c r="O175" s="42">
        <f t="shared" si="111"/>
        <v>0</v>
      </c>
      <c r="P175" s="42">
        <f t="shared" si="112"/>
        <v>0</v>
      </c>
      <c r="Q175" s="42"/>
      <c r="R175" s="42">
        <f t="shared" si="113"/>
        <v>0</v>
      </c>
      <c r="S175" s="42">
        <f t="shared" si="114"/>
        <v>0</v>
      </c>
      <c r="T175" s="42"/>
      <c r="U175" s="42">
        <f t="shared" si="115"/>
        <v>0</v>
      </c>
      <c r="V175" s="42">
        <f t="shared" si="116"/>
        <v>0</v>
      </c>
      <c r="W175" s="42"/>
      <c r="X175" s="42">
        <f t="shared" si="117"/>
        <v>0</v>
      </c>
      <c r="Y175" s="42">
        <f t="shared" si="118"/>
        <v>0</v>
      </c>
      <c r="Z175" s="42"/>
      <c r="AA175" s="42">
        <f t="shared" si="119"/>
        <v>0</v>
      </c>
      <c r="AB175" s="42">
        <f t="shared" si="120"/>
        <v>0</v>
      </c>
      <c r="AC175" s="42"/>
      <c r="AD175" s="42">
        <f t="shared" si="121"/>
        <v>0</v>
      </c>
      <c r="AE175" s="42">
        <f t="shared" si="122"/>
        <v>0</v>
      </c>
      <c r="AF175" s="42"/>
      <c r="AG175" s="42">
        <f t="shared" si="123"/>
        <v>0</v>
      </c>
      <c r="AH175" s="42">
        <f t="shared" si="124"/>
        <v>0</v>
      </c>
      <c r="AI175" s="42"/>
      <c r="AJ175" s="42">
        <f t="shared" si="103"/>
        <v>0</v>
      </c>
      <c r="AK175" s="42">
        <f t="shared" si="104"/>
        <v>0</v>
      </c>
      <c r="AL175" s="42"/>
      <c r="AM175" s="42">
        <f t="shared" si="125"/>
        <v>0</v>
      </c>
      <c r="AN175" s="42">
        <f t="shared" si="106"/>
        <v>0</v>
      </c>
      <c r="AO175" s="42"/>
      <c r="AP175" s="42">
        <f t="shared" si="126"/>
        <v>0</v>
      </c>
      <c r="AQ175" s="42">
        <f t="shared" si="127"/>
        <v>0</v>
      </c>
      <c r="AR175" s="42"/>
      <c r="AS175" s="42">
        <f t="shared" si="128"/>
        <v>0</v>
      </c>
      <c r="AT175" s="42">
        <f t="shared" si="129"/>
        <v>0</v>
      </c>
      <c r="AU175" s="42"/>
      <c r="AV175" s="42">
        <f t="shared" si="138"/>
        <v>0</v>
      </c>
      <c r="AW175" s="42">
        <f t="shared" si="133"/>
        <v>0</v>
      </c>
      <c r="AX175" s="41">
        <f t="shared" si="134"/>
        <v>0</v>
      </c>
      <c r="AY175" s="36">
        <f t="shared" ca="1" si="135"/>
        <v>0</v>
      </c>
      <c r="AZ175" s="13">
        <f t="shared" ca="1" si="136"/>
        <v>0</v>
      </c>
      <c r="BA175" s="67">
        <f t="shared" si="108"/>
        <v>0</v>
      </c>
      <c r="BB175" s="38">
        <f t="shared" ca="1" si="109"/>
        <v>0</v>
      </c>
      <c r="BC175" s="65">
        <f t="shared" ca="1" si="110"/>
        <v>0</v>
      </c>
      <c r="BE175" s="64">
        <f t="shared" si="137"/>
        <v>0</v>
      </c>
      <c r="BF175" s="35" t="str">
        <f t="shared" si="139"/>
        <v>NÃO MEDIDO</v>
      </c>
    </row>
    <row r="176" spans="1:58" ht="60" customHeight="1" x14ac:dyDescent="0.2">
      <c r="A176" s="21" t="s">
        <v>53</v>
      </c>
      <c r="B176" s="21"/>
      <c r="C176" s="52" t="s">
        <v>293</v>
      </c>
      <c r="D176" s="51" t="s">
        <v>292</v>
      </c>
      <c r="E176" s="7" t="s">
        <v>81</v>
      </c>
      <c r="F176" s="49">
        <v>44</v>
      </c>
      <c r="G176" s="50">
        <v>-44</v>
      </c>
      <c r="H176" s="50">
        <v>0</v>
      </c>
      <c r="I176" s="50">
        <f t="shared" si="130"/>
        <v>0</v>
      </c>
      <c r="J176" s="68">
        <v>798.13</v>
      </c>
      <c r="K176" s="50">
        <f t="shared" si="131"/>
        <v>0</v>
      </c>
      <c r="L176" s="47"/>
      <c r="M176" s="46">
        <f t="shared" si="132"/>
        <v>0</v>
      </c>
      <c r="N176" s="42"/>
      <c r="O176" s="42">
        <f t="shared" ref="O176:O207" si="140">ROUND($N176*$J176,2)</f>
        <v>0</v>
      </c>
      <c r="P176" s="42">
        <f t="shared" ref="P176:P207" si="141">ROUND(N176*L176,2)</f>
        <v>0</v>
      </c>
      <c r="Q176" s="42"/>
      <c r="R176" s="42">
        <f t="shared" ref="R176:R207" si="142">ROUND($Q176*$J176,2)</f>
        <v>0</v>
      </c>
      <c r="S176" s="42">
        <f t="shared" ref="S176:S207" si="143">ROUND(Q176*$L176,2)</f>
        <v>0</v>
      </c>
      <c r="T176" s="42"/>
      <c r="U176" s="42">
        <f t="shared" ref="U176:U207" si="144">ROUND($T176*$J176,2)</f>
        <v>0</v>
      </c>
      <c r="V176" s="42">
        <f t="shared" ref="V176:V207" si="145">ROUND(T176*$L176,2)</f>
        <v>0</v>
      </c>
      <c r="W176" s="42"/>
      <c r="X176" s="42">
        <f t="shared" ref="X176:X207" si="146">ROUND($W176*$J176,2)</f>
        <v>0</v>
      </c>
      <c r="Y176" s="42">
        <f t="shared" ref="Y176:Y207" si="147">ROUND(W176*$L176,2)</f>
        <v>0</v>
      </c>
      <c r="Z176" s="42"/>
      <c r="AA176" s="42">
        <f t="shared" ref="AA176:AA207" si="148">ROUND($Z176*$J176,2)</f>
        <v>0</v>
      </c>
      <c r="AB176" s="42">
        <f t="shared" ref="AB176:AB207" si="149">ROUND(Z176*$L176,2)</f>
        <v>0</v>
      </c>
      <c r="AC176" s="42"/>
      <c r="AD176" s="42">
        <f t="shared" ref="AD176:AD207" si="150">ROUND($AC176*$J176,2)</f>
        <v>0</v>
      </c>
      <c r="AE176" s="42">
        <f t="shared" ref="AE176:AE207" si="151">ROUND(AC176*$L176,2)</f>
        <v>0</v>
      </c>
      <c r="AF176" s="42"/>
      <c r="AG176" s="42">
        <f t="shared" ref="AG176:AG207" si="152">ROUND($AF176*$J176,2)</f>
        <v>0</v>
      </c>
      <c r="AH176" s="42">
        <f t="shared" ref="AH176:AH207" si="153">ROUND(AF176*$L176,2)</f>
        <v>0</v>
      </c>
      <c r="AI176" s="42"/>
      <c r="AJ176" s="42">
        <f t="shared" ref="AJ176:AJ239" si="154">ROUND($AI176*$J176,2)</f>
        <v>0</v>
      </c>
      <c r="AK176" s="42">
        <f t="shared" ref="AK176:AK239" si="155">ROUND($AI176*$L176,2)</f>
        <v>0</v>
      </c>
      <c r="AL176" s="42"/>
      <c r="AM176" s="42">
        <f t="shared" ref="AM176:AM195" si="156">ROUND($AL176*$J176,2)</f>
        <v>0</v>
      </c>
      <c r="AN176" s="42">
        <f t="shared" ref="AN176:AN239" si="157">ROUND($AL176*$L176,2)</f>
        <v>0</v>
      </c>
      <c r="AO176" s="42"/>
      <c r="AP176" s="42">
        <f t="shared" si="126"/>
        <v>0</v>
      </c>
      <c r="AQ176" s="42">
        <f t="shared" si="127"/>
        <v>0</v>
      </c>
      <c r="AR176" s="42"/>
      <c r="AS176" s="42">
        <f t="shared" si="128"/>
        <v>0</v>
      </c>
      <c r="AT176" s="42">
        <f t="shared" si="129"/>
        <v>0</v>
      </c>
      <c r="AU176" s="42"/>
      <c r="AV176" s="42">
        <f t="shared" si="138"/>
        <v>0</v>
      </c>
      <c r="AW176" s="42">
        <f t="shared" si="133"/>
        <v>0</v>
      </c>
      <c r="AX176" s="41">
        <f t="shared" si="134"/>
        <v>0</v>
      </c>
      <c r="AY176" s="36">
        <f t="shared" ca="1" si="135"/>
        <v>0</v>
      </c>
      <c r="AZ176" s="13">
        <f t="shared" ca="1" si="136"/>
        <v>0</v>
      </c>
      <c r="BA176" s="67">
        <f t="shared" si="108"/>
        <v>0</v>
      </c>
      <c r="BB176" s="38">
        <f t="shared" ca="1" si="109"/>
        <v>0</v>
      </c>
      <c r="BC176" s="65">
        <f t="shared" ca="1" si="110"/>
        <v>0</v>
      </c>
      <c r="BE176" s="64">
        <f t="shared" si="137"/>
        <v>0</v>
      </c>
      <c r="BF176" s="35" t="str">
        <f t="shared" si="139"/>
        <v>NÃO MEDIDO</v>
      </c>
    </row>
    <row r="177" spans="1:58" ht="60" customHeight="1" x14ac:dyDescent="0.2">
      <c r="A177" s="21" t="s">
        <v>53</v>
      </c>
      <c r="B177" s="21"/>
      <c r="C177" s="52" t="s">
        <v>291</v>
      </c>
      <c r="D177" s="51" t="s">
        <v>290</v>
      </c>
      <c r="E177" s="7" t="s">
        <v>81</v>
      </c>
      <c r="F177" s="49">
        <v>1</v>
      </c>
      <c r="G177" s="50">
        <v>-1</v>
      </c>
      <c r="H177" s="50">
        <v>0</v>
      </c>
      <c r="I177" s="50">
        <f t="shared" si="130"/>
        <v>0</v>
      </c>
      <c r="J177" s="68">
        <v>3399.65</v>
      </c>
      <c r="K177" s="50">
        <f t="shared" si="131"/>
        <v>0</v>
      </c>
      <c r="L177" s="47"/>
      <c r="M177" s="47">
        <f t="shared" si="132"/>
        <v>0</v>
      </c>
      <c r="N177" s="42"/>
      <c r="O177" s="42">
        <f t="shared" si="140"/>
        <v>0</v>
      </c>
      <c r="P177" s="42">
        <f t="shared" si="141"/>
        <v>0</v>
      </c>
      <c r="Q177" s="42"/>
      <c r="R177" s="42">
        <f t="shared" si="142"/>
        <v>0</v>
      </c>
      <c r="S177" s="42">
        <f t="shared" si="143"/>
        <v>0</v>
      </c>
      <c r="T177" s="42"/>
      <c r="U177" s="42">
        <f t="shared" si="144"/>
        <v>0</v>
      </c>
      <c r="V177" s="42">
        <f t="shared" si="145"/>
        <v>0</v>
      </c>
      <c r="W177" s="42"/>
      <c r="X177" s="42">
        <f t="shared" si="146"/>
        <v>0</v>
      </c>
      <c r="Y177" s="42">
        <f t="shared" si="147"/>
        <v>0</v>
      </c>
      <c r="Z177" s="42"/>
      <c r="AA177" s="42">
        <f t="shared" si="148"/>
        <v>0</v>
      </c>
      <c r="AB177" s="42">
        <f t="shared" si="149"/>
        <v>0</v>
      </c>
      <c r="AC177" s="42"/>
      <c r="AD177" s="42">
        <f t="shared" si="150"/>
        <v>0</v>
      </c>
      <c r="AE177" s="42">
        <f t="shared" si="151"/>
        <v>0</v>
      </c>
      <c r="AF177" s="42"/>
      <c r="AG177" s="42">
        <f t="shared" si="152"/>
        <v>0</v>
      </c>
      <c r="AH177" s="42">
        <f t="shared" si="153"/>
        <v>0</v>
      </c>
      <c r="AI177" s="42"/>
      <c r="AJ177" s="42">
        <f t="shared" si="154"/>
        <v>0</v>
      </c>
      <c r="AK177" s="42">
        <f t="shared" si="155"/>
        <v>0</v>
      </c>
      <c r="AL177" s="42"/>
      <c r="AM177" s="42">
        <f t="shared" si="156"/>
        <v>0</v>
      </c>
      <c r="AN177" s="42">
        <f t="shared" si="157"/>
        <v>0</v>
      </c>
      <c r="AO177" s="42"/>
      <c r="AP177" s="42">
        <f t="shared" si="126"/>
        <v>0</v>
      </c>
      <c r="AQ177" s="42">
        <f t="shared" si="127"/>
        <v>0</v>
      </c>
      <c r="AR177" s="42"/>
      <c r="AS177" s="42">
        <f t="shared" si="128"/>
        <v>0</v>
      </c>
      <c r="AT177" s="42">
        <f t="shared" si="129"/>
        <v>0</v>
      </c>
      <c r="AU177" s="42"/>
      <c r="AV177" s="42">
        <f t="shared" si="138"/>
        <v>0</v>
      </c>
      <c r="AW177" s="42">
        <f t="shared" si="133"/>
        <v>0</v>
      </c>
      <c r="AX177" s="41">
        <f t="shared" si="134"/>
        <v>0</v>
      </c>
      <c r="AY177" s="36">
        <f t="shared" ca="1" si="135"/>
        <v>0</v>
      </c>
      <c r="AZ177" s="13">
        <f t="shared" ca="1" si="136"/>
        <v>0</v>
      </c>
      <c r="BA177" s="67">
        <f t="shared" si="108"/>
        <v>0</v>
      </c>
      <c r="BB177" s="38">
        <f t="shared" ca="1" si="109"/>
        <v>0</v>
      </c>
      <c r="BC177" s="65">
        <f t="shared" ca="1" si="110"/>
        <v>0</v>
      </c>
      <c r="BE177" s="64">
        <f t="shared" si="137"/>
        <v>0</v>
      </c>
      <c r="BF177" s="35" t="str">
        <f t="shared" si="139"/>
        <v>NÃO MEDIDO</v>
      </c>
    </row>
    <row r="178" spans="1:58" ht="60" customHeight="1" x14ac:dyDescent="0.2">
      <c r="A178" s="21" t="s">
        <v>53</v>
      </c>
      <c r="B178" s="21"/>
      <c r="C178" s="52" t="s">
        <v>289</v>
      </c>
      <c r="D178" s="51" t="s">
        <v>288</v>
      </c>
      <c r="E178" s="7" t="s">
        <v>81</v>
      </c>
      <c r="F178" s="49">
        <v>1</v>
      </c>
      <c r="G178" s="50">
        <v>-1</v>
      </c>
      <c r="H178" s="50">
        <v>0</v>
      </c>
      <c r="I178" s="50">
        <f t="shared" si="130"/>
        <v>0</v>
      </c>
      <c r="J178" s="68">
        <v>2936.06</v>
      </c>
      <c r="K178" s="50">
        <f t="shared" si="131"/>
        <v>0</v>
      </c>
      <c r="L178" s="47"/>
      <c r="M178" s="46">
        <f t="shared" si="132"/>
        <v>0</v>
      </c>
      <c r="N178" s="42"/>
      <c r="O178" s="42">
        <f t="shared" si="140"/>
        <v>0</v>
      </c>
      <c r="P178" s="42">
        <f t="shared" si="141"/>
        <v>0</v>
      </c>
      <c r="Q178" s="42"/>
      <c r="R178" s="42">
        <f t="shared" si="142"/>
        <v>0</v>
      </c>
      <c r="S178" s="42">
        <f t="shared" si="143"/>
        <v>0</v>
      </c>
      <c r="T178" s="42"/>
      <c r="U178" s="42">
        <f t="shared" si="144"/>
        <v>0</v>
      </c>
      <c r="V178" s="42">
        <f t="shared" si="145"/>
        <v>0</v>
      </c>
      <c r="W178" s="42"/>
      <c r="X178" s="42">
        <f t="shared" si="146"/>
        <v>0</v>
      </c>
      <c r="Y178" s="42">
        <f t="shared" si="147"/>
        <v>0</v>
      </c>
      <c r="Z178" s="42"/>
      <c r="AA178" s="42">
        <f t="shared" si="148"/>
        <v>0</v>
      </c>
      <c r="AB178" s="42">
        <f t="shared" si="149"/>
        <v>0</v>
      </c>
      <c r="AC178" s="42"/>
      <c r="AD178" s="42">
        <f t="shared" si="150"/>
        <v>0</v>
      </c>
      <c r="AE178" s="42">
        <f t="shared" si="151"/>
        <v>0</v>
      </c>
      <c r="AF178" s="42"/>
      <c r="AG178" s="42">
        <f t="shared" si="152"/>
        <v>0</v>
      </c>
      <c r="AH178" s="42">
        <f t="shared" si="153"/>
        <v>0</v>
      </c>
      <c r="AI178" s="42"/>
      <c r="AJ178" s="42">
        <f t="shared" si="154"/>
        <v>0</v>
      </c>
      <c r="AK178" s="42">
        <f t="shared" si="155"/>
        <v>0</v>
      </c>
      <c r="AL178" s="42"/>
      <c r="AM178" s="42">
        <f t="shared" si="156"/>
        <v>0</v>
      </c>
      <c r="AN178" s="42">
        <f t="shared" si="157"/>
        <v>0</v>
      </c>
      <c r="AO178" s="42"/>
      <c r="AP178" s="42">
        <f t="shared" si="126"/>
        <v>0</v>
      </c>
      <c r="AQ178" s="42">
        <f t="shared" si="127"/>
        <v>0</v>
      </c>
      <c r="AR178" s="42"/>
      <c r="AS178" s="42">
        <f t="shared" si="128"/>
        <v>0</v>
      </c>
      <c r="AT178" s="42">
        <f t="shared" si="129"/>
        <v>0</v>
      </c>
      <c r="AU178" s="42"/>
      <c r="AV178" s="42">
        <f t="shared" si="138"/>
        <v>0</v>
      </c>
      <c r="AW178" s="42">
        <f t="shared" si="133"/>
        <v>0</v>
      </c>
      <c r="AX178" s="41">
        <f t="shared" si="134"/>
        <v>0</v>
      </c>
      <c r="AY178" s="36">
        <f t="shared" ca="1" si="135"/>
        <v>0</v>
      </c>
      <c r="AZ178" s="13">
        <f t="shared" ca="1" si="136"/>
        <v>0</v>
      </c>
      <c r="BA178" s="67">
        <f t="shared" si="108"/>
        <v>0</v>
      </c>
      <c r="BB178" s="38">
        <f t="shared" ca="1" si="109"/>
        <v>0</v>
      </c>
      <c r="BC178" s="65">
        <f t="shared" ca="1" si="110"/>
        <v>0</v>
      </c>
      <c r="BE178" s="64">
        <f t="shared" si="137"/>
        <v>0</v>
      </c>
      <c r="BF178" s="35" t="str">
        <f t="shared" si="139"/>
        <v>NÃO MEDIDO</v>
      </c>
    </row>
    <row r="179" spans="1:58" ht="60" customHeight="1" x14ac:dyDescent="0.2">
      <c r="A179" s="21" t="s">
        <v>53</v>
      </c>
      <c r="B179" s="21"/>
      <c r="C179" s="52" t="s">
        <v>287</v>
      </c>
      <c r="D179" s="51" t="s">
        <v>286</v>
      </c>
      <c r="E179" s="7" t="s">
        <v>285</v>
      </c>
      <c r="F179" s="49">
        <v>1296</v>
      </c>
      <c r="G179" s="50">
        <v>0</v>
      </c>
      <c r="H179" s="50">
        <v>-1296</v>
      </c>
      <c r="I179" s="50">
        <f t="shared" si="130"/>
        <v>0</v>
      </c>
      <c r="J179" s="68">
        <v>0.15</v>
      </c>
      <c r="K179" s="50">
        <f t="shared" si="131"/>
        <v>0</v>
      </c>
      <c r="L179" s="47"/>
      <c r="M179" s="46">
        <f t="shared" si="132"/>
        <v>0</v>
      </c>
      <c r="N179" s="42"/>
      <c r="O179" s="42">
        <f t="shared" si="140"/>
        <v>0</v>
      </c>
      <c r="P179" s="42">
        <f t="shared" si="141"/>
        <v>0</v>
      </c>
      <c r="Q179" s="42"/>
      <c r="R179" s="42">
        <f t="shared" si="142"/>
        <v>0</v>
      </c>
      <c r="S179" s="42">
        <f t="shared" si="143"/>
        <v>0</v>
      </c>
      <c r="T179" s="42"/>
      <c r="U179" s="42">
        <f t="shared" si="144"/>
        <v>0</v>
      </c>
      <c r="V179" s="42">
        <f t="shared" si="145"/>
        <v>0</v>
      </c>
      <c r="W179" s="42"/>
      <c r="X179" s="42">
        <f t="shared" si="146"/>
        <v>0</v>
      </c>
      <c r="Y179" s="42">
        <f t="shared" si="147"/>
        <v>0</v>
      </c>
      <c r="Z179" s="42"/>
      <c r="AA179" s="42">
        <f t="shared" si="148"/>
        <v>0</v>
      </c>
      <c r="AB179" s="42">
        <f t="shared" si="149"/>
        <v>0</v>
      </c>
      <c r="AC179" s="42"/>
      <c r="AD179" s="42">
        <f t="shared" si="150"/>
        <v>0</v>
      </c>
      <c r="AE179" s="42">
        <f t="shared" si="151"/>
        <v>0</v>
      </c>
      <c r="AF179" s="42"/>
      <c r="AG179" s="42">
        <f t="shared" si="152"/>
        <v>0</v>
      </c>
      <c r="AH179" s="42">
        <f t="shared" si="153"/>
        <v>0</v>
      </c>
      <c r="AI179" s="42"/>
      <c r="AJ179" s="42">
        <f t="shared" si="154"/>
        <v>0</v>
      </c>
      <c r="AK179" s="42">
        <f t="shared" si="155"/>
        <v>0</v>
      </c>
      <c r="AL179" s="42"/>
      <c r="AM179" s="42">
        <f t="shared" si="156"/>
        <v>0</v>
      </c>
      <c r="AN179" s="42">
        <f t="shared" si="157"/>
        <v>0</v>
      </c>
      <c r="AO179" s="42"/>
      <c r="AP179" s="42">
        <f t="shared" si="126"/>
        <v>0</v>
      </c>
      <c r="AQ179" s="42">
        <f t="shared" si="127"/>
        <v>0</v>
      </c>
      <c r="AR179" s="42"/>
      <c r="AS179" s="42">
        <f t="shared" si="128"/>
        <v>0</v>
      </c>
      <c r="AT179" s="42">
        <f t="shared" si="129"/>
        <v>0</v>
      </c>
      <c r="AU179" s="42"/>
      <c r="AV179" s="42">
        <f t="shared" si="138"/>
        <v>0</v>
      </c>
      <c r="AW179" s="42">
        <f t="shared" si="133"/>
        <v>0</v>
      </c>
      <c r="AX179" s="41">
        <f t="shared" si="134"/>
        <v>0</v>
      </c>
      <c r="AY179" s="36">
        <f t="shared" ca="1" si="135"/>
        <v>0</v>
      </c>
      <c r="AZ179" s="13">
        <f t="shared" ca="1" si="136"/>
        <v>0</v>
      </c>
      <c r="BA179" s="67">
        <f t="shared" si="108"/>
        <v>0</v>
      </c>
      <c r="BB179" s="38">
        <f t="shared" ca="1" si="109"/>
        <v>0</v>
      </c>
      <c r="BC179" s="65">
        <f t="shared" ca="1" si="110"/>
        <v>0</v>
      </c>
      <c r="BE179" s="64">
        <f t="shared" si="137"/>
        <v>0</v>
      </c>
      <c r="BF179" s="35" t="str">
        <f t="shared" si="139"/>
        <v>NÃO MEDIDO</v>
      </c>
    </row>
    <row r="180" spans="1:58" ht="60" customHeight="1" x14ac:dyDescent="0.2">
      <c r="A180" s="21" t="s">
        <v>53</v>
      </c>
      <c r="B180" s="21"/>
      <c r="C180" s="52" t="s">
        <v>284</v>
      </c>
      <c r="D180" s="51" t="s">
        <v>283</v>
      </c>
      <c r="E180" s="7" t="s">
        <v>70</v>
      </c>
      <c r="F180" s="49">
        <v>42</v>
      </c>
      <c r="G180" s="50">
        <v>0</v>
      </c>
      <c r="H180" s="50">
        <v>-42</v>
      </c>
      <c r="I180" s="50">
        <f t="shared" si="130"/>
        <v>0</v>
      </c>
      <c r="J180" s="68">
        <v>24.78</v>
      </c>
      <c r="K180" s="50">
        <f t="shared" si="131"/>
        <v>0</v>
      </c>
      <c r="L180" s="47"/>
      <c r="M180" s="46">
        <f t="shared" si="132"/>
        <v>0</v>
      </c>
      <c r="N180" s="42"/>
      <c r="O180" s="42">
        <f t="shared" si="140"/>
        <v>0</v>
      </c>
      <c r="P180" s="42">
        <f t="shared" si="141"/>
        <v>0</v>
      </c>
      <c r="Q180" s="42"/>
      <c r="R180" s="42">
        <f t="shared" si="142"/>
        <v>0</v>
      </c>
      <c r="S180" s="42">
        <f t="shared" si="143"/>
        <v>0</v>
      </c>
      <c r="T180" s="42"/>
      <c r="U180" s="42">
        <f t="shared" si="144"/>
        <v>0</v>
      </c>
      <c r="V180" s="42">
        <f t="shared" si="145"/>
        <v>0</v>
      </c>
      <c r="W180" s="42"/>
      <c r="X180" s="42">
        <f t="shared" si="146"/>
        <v>0</v>
      </c>
      <c r="Y180" s="42">
        <f t="shared" si="147"/>
        <v>0</v>
      </c>
      <c r="Z180" s="42"/>
      <c r="AA180" s="42">
        <f t="shared" si="148"/>
        <v>0</v>
      </c>
      <c r="AB180" s="42">
        <f t="shared" si="149"/>
        <v>0</v>
      </c>
      <c r="AC180" s="42"/>
      <c r="AD180" s="42">
        <f t="shared" si="150"/>
        <v>0</v>
      </c>
      <c r="AE180" s="42">
        <f t="shared" si="151"/>
        <v>0</v>
      </c>
      <c r="AF180" s="42"/>
      <c r="AG180" s="42">
        <f t="shared" si="152"/>
        <v>0</v>
      </c>
      <c r="AH180" s="42">
        <f t="shared" si="153"/>
        <v>0</v>
      </c>
      <c r="AI180" s="42"/>
      <c r="AJ180" s="42">
        <f t="shared" si="154"/>
        <v>0</v>
      </c>
      <c r="AK180" s="42">
        <f t="shared" si="155"/>
        <v>0</v>
      </c>
      <c r="AL180" s="42"/>
      <c r="AM180" s="42">
        <f t="shared" si="156"/>
        <v>0</v>
      </c>
      <c r="AN180" s="42">
        <f t="shared" si="157"/>
        <v>0</v>
      </c>
      <c r="AO180" s="42"/>
      <c r="AP180" s="42">
        <f t="shared" si="126"/>
        <v>0</v>
      </c>
      <c r="AQ180" s="42">
        <f t="shared" si="127"/>
        <v>0</v>
      </c>
      <c r="AR180" s="42"/>
      <c r="AS180" s="42">
        <f t="shared" si="128"/>
        <v>0</v>
      </c>
      <c r="AT180" s="42">
        <f t="shared" si="129"/>
        <v>0</v>
      </c>
      <c r="AU180" s="42"/>
      <c r="AV180" s="42">
        <f t="shared" si="138"/>
        <v>0</v>
      </c>
      <c r="AW180" s="42">
        <f t="shared" si="133"/>
        <v>0</v>
      </c>
      <c r="AX180" s="41">
        <f t="shared" si="134"/>
        <v>0</v>
      </c>
      <c r="AY180" s="36">
        <f t="shared" ca="1" si="135"/>
        <v>0</v>
      </c>
      <c r="AZ180" s="13">
        <f t="shared" ca="1" si="136"/>
        <v>0</v>
      </c>
      <c r="BA180" s="67">
        <f t="shared" si="108"/>
        <v>0</v>
      </c>
      <c r="BB180" s="38">
        <f t="shared" ca="1" si="109"/>
        <v>0</v>
      </c>
      <c r="BC180" s="65">
        <f t="shared" ca="1" si="110"/>
        <v>0</v>
      </c>
      <c r="BE180" s="64">
        <f t="shared" si="137"/>
        <v>0</v>
      </c>
      <c r="BF180" s="35" t="str">
        <f t="shared" si="139"/>
        <v>NÃO MEDIDO</v>
      </c>
    </row>
    <row r="181" spans="1:58" ht="60" customHeight="1" x14ac:dyDescent="0.2">
      <c r="A181" s="21" t="s">
        <v>53</v>
      </c>
      <c r="B181" s="21"/>
      <c r="C181" s="52" t="s">
        <v>282</v>
      </c>
      <c r="D181" s="51" t="s">
        <v>281</v>
      </c>
      <c r="E181" s="7" t="s">
        <v>81</v>
      </c>
      <c r="F181" s="49">
        <v>10</v>
      </c>
      <c r="G181" s="50">
        <v>0</v>
      </c>
      <c r="H181" s="50">
        <v>-10</v>
      </c>
      <c r="I181" s="50">
        <f t="shared" si="130"/>
        <v>0</v>
      </c>
      <c r="J181" s="68">
        <v>7.66</v>
      </c>
      <c r="K181" s="50">
        <f t="shared" si="131"/>
        <v>0</v>
      </c>
      <c r="L181" s="47"/>
      <c r="M181" s="47">
        <f t="shared" si="132"/>
        <v>0</v>
      </c>
      <c r="N181" s="42"/>
      <c r="O181" s="42">
        <f t="shared" si="140"/>
        <v>0</v>
      </c>
      <c r="P181" s="42">
        <f t="shared" si="141"/>
        <v>0</v>
      </c>
      <c r="Q181" s="42"/>
      <c r="R181" s="42">
        <f t="shared" si="142"/>
        <v>0</v>
      </c>
      <c r="S181" s="42">
        <f t="shared" si="143"/>
        <v>0</v>
      </c>
      <c r="T181" s="42"/>
      <c r="U181" s="42">
        <f t="shared" si="144"/>
        <v>0</v>
      </c>
      <c r="V181" s="42">
        <f t="shared" si="145"/>
        <v>0</v>
      </c>
      <c r="W181" s="42"/>
      <c r="X181" s="42">
        <f t="shared" si="146"/>
        <v>0</v>
      </c>
      <c r="Y181" s="42">
        <f t="shared" si="147"/>
        <v>0</v>
      </c>
      <c r="Z181" s="42"/>
      <c r="AA181" s="42">
        <f t="shared" si="148"/>
        <v>0</v>
      </c>
      <c r="AB181" s="42">
        <f t="shared" si="149"/>
        <v>0</v>
      </c>
      <c r="AC181" s="42"/>
      <c r="AD181" s="42">
        <f t="shared" si="150"/>
        <v>0</v>
      </c>
      <c r="AE181" s="42">
        <f t="shared" si="151"/>
        <v>0</v>
      </c>
      <c r="AF181" s="42"/>
      <c r="AG181" s="42">
        <f t="shared" si="152"/>
        <v>0</v>
      </c>
      <c r="AH181" s="42">
        <f t="shared" si="153"/>
        <v>0</v>
      </c>
      <c r="AI181" s="42"/>
      <c r="AJ181" s="42">
        <f t="shared" si="154"/>
        <v>0</v>
      </c>
      <c r="AK181" s="42">
        <f t="shared" si="155"/>
        <v>0</v>
      </c>
      <c r="AL181" s="42"/>
      <c r="AM181" s="42">
        <f t="shared" si="156"/>
        <v>0</v>
      </c>
      <c r="AN181" s="42">
        <f t="shared" si="157"/>
        <v>0</v>
      </c>
      <c r="AO181" s="42"/>
      <c r="AP181" s="42">
        <f t="shared" si="126"/>
        <v>0</v>
      </c>
      <c r="AQ181" s="42">
        <f t="shared" si="127"/>
        <v>0</v>
      </c>
      <c r="AR181" s="42"/>
      <c r="AS181" s="42">
        <f t="shared" si="128"/>
        <v>0</v>
      </c>
      <c r="AT181" s="42">
        <f t="shared" si="129"/>
        <v>0</v>
      </c>
      <c r="AU181" s="42"/>
      <c r="AV181" s="42">
        <f t="shared" si="138"/>
        <v>0</v>
      </c>
      <c r="AW181" s="42">
        <f t="shared" si="133"/>
        <v>0</v>
      </c>
      <c r="AX181" s="41">
        <f t="shared" si="134"/>
        <v>0</v>
      </c>
      <c r="AY181" s="36">
        <f t="shared" ca="1" si="135"/>
        <v>0</v>
      </c>
      <c r="AZ181" s="13">
        <f t="shared" ca="1" si="136"/>
        <v>0</v>
      </c>
      <c r="BA181" s="67">
        <f t="shared" si="108"/>
        <v>0</v>
      </c>
      <c r="BB181" s="38">
        <f t="shared" ca="1" si="109"/>
        <v>0</v>
      </c>
      <c r="BC181" s="65">
        <f t="shared" ca="1" si="110"/>
        <v>0</v>
      </c>
      <c r="BE181" s="64">
        <f t="shared" si="137"/>
        <v>0</v>
      </c>
      <c r="BF181" s="35" t="str">
        <f t="shared" si="139"/>
        <v>NÃO MEDIDO</v>
      </c>
    </row>
    <row r="182" spans="1:58" ht="60" customHeight="1" x14ac:dyDescent="0.2">
      <c r="A182" s="21" t="s">
        <v>53</v>
      </c>
      <c r="B182" s="21"/>
      <c r="C182" s="52" t="s">
        <v>280</v>
      </c>
      <c r="D182" s="51" t="s">
        <v>279</v>
      </c>
      <c r="E182" s="7" t="s">
        <v>81</v>
      </c>
      <c r="F182" s="49">
        <v>2</v>
      </c>
      <c r="G182" s="50">
        <v>-2</v>
      </c>
      <c r="H182" s="50">
        <v>0</v>
      </c>
      <c r="I182" s="50">
        <f t="shared" si="130"/>
        <v>0</v>
      </c>
      <c r="J182" s="68">
        <v>780.78</v>
      </c>
      <c r="K182" s="50">
        <f t="shared" si="131"/>
        <v>0</v>
      </c>
      <c r="L182" s="47"/>
      <c r="M182" s="46">
        <f t="shared" si="132"/>
        <v>0</v>
      </c>
      <c r="N182" s="42"/>
      <c r="O182" s="42">
        <f t="shared" si="140"/>
        <v>0</v>
      </c>
      <c r="P182" s="42">
        <f t="shared" si="141"/>
        <v>0</v>
      </c>
      <c r="Q182" s="42"/>
      <c r="R182" s="42">
        <f t="shared" si="142"/>
        <v>0</v>
      </c>
      <c r="S182" s="42">
        <f t="shared" si="143"/>
        <v>0</v>
      </c>
      <c r="T182" s="42"/>
      <c r="U182" s="42">
        <f t="shared" si="144"/>
        <v>0</v>
      </c>
      <c r="V182" s="42">
        <f t="shared" si="145"/>
        <v>0</v>
      </c>
      <c r="W182" s="42"/>
      <c r="X182" s="42">
        <f t="shared" si="146"/>
        <v>0</v>
      </c>
      <c r="Y182" s="42">
        <f t="shared" si="147"/>
        <v>0</v>
      </c>
      <c r="Z182" s="42"/>
      <c r="AA182" s="42">
        <f t="shared" si="148"/>
        <v>0</v>
      </c>
      <c r="AB182" s="42">
        <f t="shared" si="149"/>
        <v>0</v>
      </c>
      <c r="AC182" s="42"/>
      <c r="AD182" s="42">
        <f t="shared" si="150"/>
        <v>0</v>
      </c>
      <c r="AE182" s="42">
        <f t="shared" si="151"/>
        <v>0</v>
      </c>
      <c r="AF182" s="42"/>
      <c r="AG182" s="42">
        <f t="shared" si="152"/>
        <v>0</v>
      </c>
      <c r="AH182" s="42">
        <f t="shared" si="153"/>
        <v>0</v>
      </c>
      <c r="AI182" s="42"/>
      <c r="AJ182" s="42">
        <f t="shared" si="154"/>
        <v>0</v>
      </c>
      <c r="AK182" s="42">
        <f t="shared" si="155"/>
        <v>0</v>
      </c>
      <c r="AL182" s="42"/>
      <c r="AM182" s="42">
        <f t="shared" si="156"/>
        <v>0</v>
      </c>
      <c r="AN182" s="42">
        <f t="shared" si="157"/>
        <v>0</v>
      </c>
      <c r="AO182" s="42"/>
      <c r="AP182" s="42">
        <f t="shared" si="126"/>
        <v>0</v>
      </c>
      <c r="AQ182" s="42">
        <f t="shared" si="127"/>
        <v>0</v>
      </c>
      <c r="AR182" s="42"/>
      <c r="AS182" s="42">
        <f t="shared" si="128"/>
        <v>0</v>
      </c>
      <c r="AT182" s="42">
        <f t="shared" si="129"/>
        <v>0</v>
      </c>
      <c r="AU182" s="42"/>
      <c r="AV182" s="42">
        <f t="shared" si="138"/>
        <v>0</v>
      </c>
      <c r="AW182" s="42">
        <f t="shared" si="133"/>
        <v>0</v>
      </c>
      <c r="AX182" s="41">
        <f t="shared" si="134"/>
        <v>0</v>
      </c>
      <c r="AY182" s="36">
        <f t="shared" ca="1" si="135"/>
        <v>0</v>
      </c>
      <c r="AZ182" s="13">
        <f t="shared" ca="1" si="136"/>
        <v>0</v>
      </c>
      <c r="BA182" s="67">
        <f t="shared" si="108"/>
        <v>0</v>
      </c>
      <c r="BB182" s="38">
        <f t="shared" ca="1" si="109"/>
        <v>0</v>
      </c>
      <c r="BC182" s="65">
        <f t="shared" ca="1" si="110"/>
        <v>0</v>
      </c>
      <c r="BE182" s="64">
        <f t="shared" si="137"/>
        <v>0</v>
      </c>
      <c r="BF182" s="35" t="str">
        <f t="shared" si="139"/>
        <v>NÃO MEDIDO</v>
      </c>
    </row>
    <row r="183" spans="1:58" ht="60" customHeight="1" x14ac:dyDescent="0.2">
      <c r="A183" s="21" t="s">
        <v>53</v>
      </c>
      <c r="B183" s="21"/>
      <c r="C183" s="52" t="s">
        <v>278</v>
      </c>
      <c r="D183" s="51" t="s">
        <v>277</v>
      </c>
      <c r="E183" s="7" t="s">
        <v>81</v>
      </c>
      <c r="F183" s="49">
        <v>6</v>
      </c>
      <c r="G183" s="50">
        <v>0</v>
      </c>
      <c r="H183" s="50">
        <v>-6</v>
      </c>
      <c r="I183" s="50">
        <f t="shared" si="130"/>
        <v>0</v>
      </c>
      <c r="J183" s="68">
        <v>889.22</v>
      </c>
      <c r="K183" s="50">
        <f t="shared" si="131"/>
        <v>0</v>
      </c>
      <c r="L183" s="47"/>
      <c r="M183" s="46">
        <f t="shared" si="132"/>
        <v>0</v>
      </c>
      <c r="N183" s="42"/>
      <c r="O183" s="42">
        <f t="shared" si="140"/>
        <v>0</v>
      </c>
      <c r="P183" s="42">
        <f t="shared" si="141"/>
        <v>0</v>
      </c>
      <c r="Q183" s="42"/>
      <c r="R183" s="42">
        <f t="shared" si="142"/>
        <v>0</v>
      </c>
      <c r="S183" s="42">
        <f t="shared" si="143"/>
        <v>0</v>
      </c>
      <c r="T183" s="42"/>
      <c r="U183" s="42">
        <f t="shared" si="144"/>
        <v>0</v>
      </c>
      <c r="V183" s="42">
        <f t="shared" si="145"/>
        <v>0</v>
      </c>
      <c r="W183" s="42"/>
      <c r="X183" s="42">
        <f t="shared" si="146"/>
        <v>0</v>
      </c>
      <c r="Y183" s="42">
        <f t="shared" si="147"/>
        <v>0</v>
      </c>
      <c r="Z183" s="42"/>
      <c r="AA183" s="42">
        <f t="shared" si="148"/>
        <v>0</v>
      </c>
      <c r="AB183" s="42">
        <f t="shared" si="149"/>
        <v>0</v>
      </c>
      <c r="AC183" s="42"/>
      <c r="AD183" s="42">
        <f t="shared" si="150"/>
        <v>0</v>
      </c>
      <c r="AE183" s="42">
        <f t="shared" si="151"/>
        <v>0</v>
      </c>
      <c r="AF183" s="42"/>
      <c r="AG183" s="42">
        <f t="shared" si="152"/>
        <v>0</v>
      </c>
      <c r="AH183" s="42">
        <f t="shared" si="153"/>
        <v>0</v>
      </c>
      <c r="AI183" s="42"/>
      <c r="AJ183" s="42">
        <f t="shared" si="154"/>
        <v>0</v>
      </c>
      <c r="AK183" s="42">
        <f t="shared" si="155"/>
        <v>0</v>
      </c>
      <c r="AL183" s="42"/>
      <c r="AM183" s="42">
        <f t="shared" si="156"/>
        <v>0</v>
      </c>
      <c r="AN183" s="42">
        <f t="shared" si="157"/>
        <v>0</v>
      </c>
      <c r="AO183" s="42"/>
      <c r="AP183" s="42">
        <f t="shared" si="126"/>
        <v>0</v>
      </c>
      <c r="AQ183" s="42">
        <f t="shared" si="127"/>
        <v>0</v>
      </c>
      <c r="AR183" s="42"/>
      <c r="AS183" s="42">
        <f t="shared" si="128"/>
        <v>0</v>
      </c>
      <c r="AT183" s="42">
        <f t="shared" si="129"/>
        <v>0</v>
      </c>
      <c r="AU183" s="42"/>
      <c r="AV183" s="42">
        <f t="shared" si="138"/>
        <v>0</v>
      </c>
      <c r="AW183" s="42">
        <f t="shared" si="133"/>
        <v>0</v>
      </c>
      <c r="AX183" s="41">
        <f t="shared" si="134"/>
        <v>0</v>
      </c>
      <c r="AY183" s="36">
        <f t="shared" ca="1" si="135"/>
        <v>0</v>
      </c>
      <c r="AZ183" s="13">
        <f t="shared" ca="1" si="136"/>
        <v>0</v>
      </c>
      <c r="BA183" s="67">
        <f t="shared" si="108"/>
        <v>0</v>
      </c>
      <c r="BB183" s="38">
        <f t="shared" ca="1" si="109"/>
        <v>0</v>
      </c>
      <c r="BC183" s="65">
        <f t="shared" ca="1" si="110"/>
        <v>0</v>
      </c>
      <c r="BE183" s="64">
        <f t="shared" si="137"/>
        <v>0</v>
      </c>
      <c r="BF183" s="35" t="str">
        <f t="shared" si="139"/>
        <v>NÃO MEDIDO</v>
      </c>
    </row>
    <row r="184" spans="1:58" ht="60" customHeight="1" x14ac:dyDescent="0.2">
      <c r="A184" s="21" t="s">
        <v>53</v>
      </c>
      <c r="B184" s="21"/>
      <c r="C184" s="52" t="s">
        <v>276</v>
      </c>
      <c r="D184" s="51" t="s">
        <v>275</v>
      </c>
      <c r="E184" s="7" t="s">
        <v>81</v>
      </c>
      <c r="F184" s="49">
        <v>2</v>
      </c>
      <c r="G184" s="50">
        <v>-2</v>
      </c>
      <c r="H184" s="50">
        <v>0</v>
      </c>
      <c r="I184" s="50">
        <f t="shared" si="130"/>
        <v>0</v>
      </c>
      <c r="J184" s="68">
        <v>650.65</v>
      </c>
      <c r="K184" s="50">
        <f t="shared" si="131"/>
        <v>0</v>
      </c>
      <c r="L184" s="47"/>
      <c r="M184" s="46">
        <f t="shared" si="132"/>
        <v>0</v>
      </c>
      <c r="N184" s="42"/>
      <c r="O184" s="42">
        <f t="shared" si="140"/>
        <v>0</v>
      </c>
      <c r="P184" s="42">
        <f t="shared" si="141"/>
        <v>0</v>
      </c>
      <c r="Q184" s="42"/>
      <c r="R184" s="42">
        <f t="shared" si="142"/>
        <v>0</v>
      </c>
      <c r="S184" s="42">
        <f t="shared" si="143"/>
        <v>0</v>
      </c>
      <c r="T184" s="42"/>
      <c r="U184" s="42">
        <f t="shared" si="144"/>
        <v>0</v>
      </c>
      <c r="V184" s="42">
        <f t="shared" si="145"/>
        <v>0</v>
      </c>
      <c r="W184" s="42"/>
      <c r="X184" s="42">
        <f t="shared" si="146"/>
        <v>0</v>
      </c>
      <c r="Y184" s="42">
        <f t="shared" si="147"/>
        <v>0</v>
      </c>
      <c r="Z184" s="42"/>
      <c r="AA184" s="42">
        <f t="shared" si="148"/>
        <v>0</v>
      </c>
      <c r="AB184" s="42">
        <f t="shared" si="149"/>
        <v>0</v>
      </c>
      <c r="AC184" s="42"/>
      <c r="AD184" s="42">
        <f t="shared" si="150"/>
        <v>0</v>
      </c>
      <c r="AE184" s="42">
        <f t="shared" si="151"/>
        <v>0</v>
      </c>
      <c r="AF184" s="42"/>
      <c r="AG184" s="42">
        <f t="shared" si="152"/>
        <v>0</v>
      </c>
      <c r="AH184" s="42">
        <f t="shared" si="153"/>
        <v>0</v>
      </c>
      <c r="AI184" s="42"/>
      <c r="AJ184" s="42">
        <f t="shared" si="154"/>
        <v>0</v>
      </c>
      <c r="AK184" s="42">
        <f t="shared" si="155"/>
        <v>0</v>
      </c>
      <c r="AL184" s="42"/>
      <c r="AM184" s="42">
        <f t="shared" si="156"/>
        <v>0</v>
      </c>
      <c r="AN184" s="42">
        <f t="shared" si="157"/>
        <v>0</v>
      </c>
      <c r="AO184" s="42"/>
      <c r="AP184" s="42">
        <f t="shared" si="126"/>
        <v>0</v>
      </c>
      <c r="AQ184" s="42">
        <f t="shared" si="127"/>
        <v>0</v>
      </c>
      <c r="AR184" s="42"/>
      <c r="AS184" s="42">
        <f t="shared" si="128"/>
        <v>0</v>
      </c>
      <c r="AT184" s="42">
        <f t="shared" si="129"/>
        <v>0</v>
      </c>
      <c r="AU184" s="42"/>
      <c r="AV184" s="42">
        <f t="shared" si="138"/>
        <v>0</v>
      </c>
      <c r="AW184" s="42">
        <f t="shared" si="133"/>
        <v>0</v>
      </c>
      <c r="AX184" s="41">
        <f t="shared" si="134"/>
        <v>0</v>
      </c>
      <c r="AY184" s="36">
        <f t="shared" ca="1" si="135"/>
        <v>0</v>
      </c>
      <c r="AZ184" s="13">
        <f t="shared" ca="1" si="136"/>
        <v>0</v>
      </c>
      <c r="BA184" s="67">
        <f t="shared" si="108"/>
        <v>0</v>
      </c>
      <c r="BB184" s="38">
        <f t="shared" ca="1" si="109"/>
        <v>0</v>
      </c>
      <c r="BC184" s="65">
        <f t="shared" ca="1" si="110"/>
        <v>0</v>
      </c>
      <c r="BE184" s="64">
        <f t="shared" si="137"/>
        <v>0</v>
      </c>
      <c r="BF184" s="35" t="str">
        <f t="shared" si="139"/>
        <v>NÃO MEDIDO</v>
      </c>
    </row>
    <row r="185" spans="1:58" ht="60" customHeight="1" x14ac:dyDescent="0.2">
      <c r="A185" s="21" t="s">
        <v>53</v>
      </c>
      <c r="B185" s="21"/>
      <c r="C185" s="52" t="s">
        <v>274</v>
      </c>
      <c r="D185" s="51" t="s">
        <v>273</v>
      </c>
      <c r="E185" s="7" t="s">
        <v>264</v>
      </c>
      <c r="F185" s="49">
        <v>12</v>
      </c>
      <c r="G185" s="50">
        <v>-12</v>
      </c>
      <c r="H185" s="50">
        <v>0</v>
      </c>
      <c r="I185" s="50">
        <f t="shared" si="130"/>
        <v>0</v>
      </c>
      <c r="J185" s="68">
        <v>1575.87</v>
      </c>
      <c r="K185" s="50">
        <f t="shared" si="131"/>
        <v>0</v>
      </c>
      <c r="L185" s="47"/>
      <c r="M185" s="46">
        <f t="shared" si="132"/>
        <v>0</v>
      </c>
      <c r="N185" s="42"/>
      <c r="O185" s="42">
        <f t="shared" si="140"/>
        <v>0</v>
      </c>
      <c r="P185" s="42">
        <f t="shared" si="141"/>
        <v>0</v>
      </c>
      <c r="Q185" s="42"/>
      <c r="R185" s="42">
        <f t="shared" si="142"/>
        <v>0</v>
      </c>
      <c r="S185" s="42">
        <f t="shared" si="143"/>
        <v>0</v>
      </c>
      <c r="T185" s="42"/>
      <c r="U185" s="42">
        <f t="shared" si="144"/>
        <v>0</v>
      </c>
      <c r="V185" s="42">
        <f t="shared" si="145"/>
        <v>0</v>
      </c>
      <c r="W185" s="42"/>
      <c r="X185" s="42">
        <f t="shared" si="146"/>
        <v>0</v>
      </c>
      <c r="Y185" s="42">
        <f t="shared" si="147"/>
        <v>0</v>
      </c>
      <c r="Z185" s="42"/>
      <c r="AA185" s="42">
        <f t="shared" si="148"/>
        <v>0</v>
      </c>
      <c r="AB185" s="42">
        <f t="shared" si="149"/>
        <v>0</v>
      </c>
      <c r="AC185" s="42"/>
      <c r="AD185" s="42">
        <f t="shared" si="150"/>
        <v>0</v>
      </c>
      <c r="AE185" s="42">
        <f t="shared" si="151"/>
        <v>0</v>
      </c>
      <c r="AF185" s="42"/>
      <c r="AG185" s="42">
        <f t="shared" si="152"/>
        <v>0</v>
      </c>
      <c r="AH185" s="42">
        <f t="shared" si="153"/>
        <v>0</v>
      </c>
      <c r="AI185" s="42"/>
      <c r="AJ185" s="42">
        <f t="shared" si="154"/>
        <v>0</v>
      </c>
      <c r="AK185" s="42">
        <f t="shared" si="155"/>
        <v>0</v>
      </c>
      <c r="AL185" s="42"/>
      <c r="AM185" s="42">
        <f t="shared" si="156"/>
        <v>0</v>
      </c>
      <c r="AN185" s="42">
        <f t="shared" si="157"/>
        <v>0</v>
      </c>
      <c r="AO185" s="42"/>
      <c r="AP185" s="42">
        <f t="shared" si="126"/>
        <v>0</v>
      </c>
      <c r="AQ185" s="42">
        <f t="shared" si="127"/>
        <v>0</v>
      </c>
      <c r="AR185" s="42"/>
      <c r="AS185" s="42">
        <f t="shared" si="128"/>
        <v>0</v>
      </c>
      <c r="AT185" s="42">
        <f t="shared" si="129"/>
        <v>0</v>
      </c>
      <c r="AU185" s="42"/>
      <c r="AV185" s="42">
        <f t="shared" si="138"/>
        <v>0</v>
      </c>
      <c r="AW185" s="42">
        <f t="shared" si="133"/>
        <v>0</v>
      </c>
      <c r="AX185" s="41">
        <f t="shared" si="134"/>
        <v>0</v>
      </c>
      <c r="AY185" s="36">
        <f t="shared" ca="1" si="135"/>
        <v>0</v>
      </c>
      <c r="AZ185" s="13">
        <f t="shared" ca="1" si="136"/>
        <v>0</v>
      </c>
      <c r="BA185" s="67">
        <f t="shared" si="108"/>
        <v>0</v>
      </c>
      <c r="BB185" s="38">
        <f t="shared" ca="1" si="109"/>
        <v>0</v>
      </c>
      <c r="BC185" s="65">
        <f t="shared" ca="1" si="110"/>
        <v>0</v>
      </c>
      <c r="BE185" s="64">
        <f t="shared" si="137"/>
        <v>0</v>
      </c>
      <c r="BF185" s="35" t="str">
        <f t="shared" si="139"/>
        <v>NÃO MEDIDO</v>
      </c>
    </row>
    <row r="186" spans="1:58" ht="60" customHeight="1" x14ac:dyDescent="0.2">
      <c r="A186" s="21" t="s">
        <v>53</v>
      </c>
      <c r="B186" s="21"/>
      <c r="C186" s="52" t="s">
        <v>272</v>
      </c>
      <c r="D186" s="51" t="s">
        <v>271</v>
      </c>
      <c r="E186" s="7" t="s">
        <v>81</v>
      </c>
      <c r="F186" s="49">
        <v>4</v>
      </c>
      <c r="G186" s="50">
        <v>-4</v>
      </c>
      <c r="H186" s="50">
        <v>0</v>
      </c>
      <c r="I186" s="50">
        <f t="shared" si="130"/>
        <v>0</v>
      </c>
      <c r="J186" s="68">
        <v>334</v>
      </c>
      <c r="K186" s="50">
        <f t="shared" si="131"/>
        <v>0</v>
      </c>
      <c r="L186" s="47"/>
      <c r="M186" s="46">
        <f t="shared" si="132"/>
        <v>0</v>
      </c>
      <c r="N186" s="42"/>
      <c r="O186" s="42">
        <f t="shared" si="140"/>
        <v>0</v>
      </c>
      <c r="P186" s="42">
        <f t="shared" si="141"/>
        <v>0</v>
      </c>
      <c r="Q186" s="42"/>
      <c r="R186" s="42">
        <f t="shared" si="142"/>
        <v>0</v>
      </c>
      <c r="S186" s="42">
        <f t="shared" si="143"/>
        <v>0</v>
      </c>
      <c r="T186" s="42"/>
      <c r="U186" s="42">
        <f t="shared" si="144"/>
        <v>0</v>
      </c>
      <c r="V186" s="42">
        <f t="shared" si="145"/>
        <v>0</v>
      </c>
      <c r="W186" s="42"/>
      <c r="X186" s="42">
        <f t="shared" si="146"/>
        <v>0</v>
      </c>
      <c r="Y186" s="42">
        <f t="shared" si="147"/>
        <v>0</v>
      </c>
      <c r="Z186" s="42"/>
      <c r="AA186" s="42">
        <f t="shared" si="148"/>
        <v>0</v>
      </c>
      <c r="AB186" s="42">
        <f t="shared" si="149"/>
        <v>0</v>
      </c>
      <c r="AC186" s="42"/>
      <c r="AD186" s="42">
        <f t="shared" si="150"/>
        <v>0</v>
      </c>
      <c r="AE186" s="42">
        <f t="shared" si="151"/>
        <v>0</v>
      </c>
      <c r="AF186" s="42"/>
      <c r="AG186" s="42">
        <f t="shared" si="152"/>
        <v>0</v>
      </c>
      <c r="AH186" s="42">
        <f t="shared" si="153"/>
        <v>0</v>
      </c>
      <c r="AI186" s="42"/>
      <c r="AJ186" s="42">
        <f t="shared" si="154"/>
        <v>0</v>
      </c>
      <c r="AK186" s="42">
        <f t="shared" si="155"/>
        <v>0</v>
      </c>
      <c r="AL186" s="42"/>
      <c r="AM186" s="42">
        <f t="shared" si="156"/>
        <v>0</v>
      </c>
      <c r="AN186" s="42">
        <f t="shared" si="157"/>
        <v>0</v>
      </c>
      <c r="AO186" s="42"/>
      <c r="AP186" s="42">
        <f t="shared" si="126"/>
        <v>0</v>
      </c>
      <c r="AQ186" s="42">
        <f t="shared" si="127"/>
        <v>0</v>
      </c>
      <c r="AR186" s="42"/>
      <c r="AS186" s="42">
        <f t="shared" si="128"/>
        <v>0</v>
      </c>
      <c r="AT186" s="42">
        <f t="shared" si="129"/>
        <v>0</v>
      </c>
      <c r="AU186" s="42"/>
      <c r="AV186" s="42">
        <f t="shared" si="138"/>
        <v>0</v>
      </c>
      <c r="AW186" s="42">
        <f t="shared" si="133"/>
        <v>0</v>
      </c>
      <c r="AX186" s="41">
        <f t="shared" si="134"/>
        <v>0</v>
      </c>
      <c r="AY186" s="36">
        <f t="shared" ca="1" si="135"/>
        <v>0</v>
      </c>
      <c r="AZ186" s="13">
        <f t="shared" ca="1" si="136"/>
        <v>0</v>
      </c>
      <c r="BA186" s="67">
        <f t="shared" si="108"/>
        <v>0</v>
      </c>
      <c r="BB186" s="38">
        <f t="shared" ca="1" si="109"/>
        <v>0</v>
      </c>
      <c r="BC186" s="65">
        <f t="shared" ca="1" si="110"/>
        <v>0</v>
      </c>
      <c r="BE186" s="64">
        <f t="shared" si="137"/>
        <v>0</v>
      </c>
      <c r="BF186" s="35" t="str">
        <f t="shared" si="139"/>
        <v>NÃO MEDIDO</v>
      </c>
    </row>
    <row r="187" spans="1:58" ht="30" customHeight="1" x14ac:dyDescent="0.2">
      <c r="A187" s="21" t="s">
        <v>53</v>
      </c>
      <c r="B187" s="21"/>
      <c r="C187" s="52" t="s">
        <v>270</v>
      </c>
      <c r="D187" s="51" t="s">
        <v>269</v>
      </c>
      <c r="E187" s="7" t="s">
        <v>81</v>
      </c>
      <c r="F187" s="49">
        <v>2</v>
      </c>
      <c r="G187" s="50">
        <v>0</v>
      </c>
      <c r="H187" s="50">
        <v>-2</v>
      </c>
      <c r="I187" s="50">
        <f t="shared" si="130"/>
        <v>0</v>
      </c>
      <c r="J187" s="68">
        <v>1138.6400000000001</v>
      </c>
      <c r="K187" s="50">
        <f t="shared" si="131"/>
        <v>0</v>
      </c>
      <c r="L187" s="47"/>
      <c r="M187" s="46">
        <f t="shared" si="132"/>
        <v>0</v>
      </c>
      <c r="N187" s="42"/>
      <c r="O187" s="42">
        <f t="shared" si="140"/>
        <v>0</v>
      </c>
      <c r="P187" s="42">
        <f t="shared" si="141"/>
        <v>0</v>
      </c>
      <c r="Q187" s="42"/>
      <c r="R187" s="42">
        <f t="shared" si="142"/>
        <v>0</v>
      </c>
      <c r="S187" s="42">
        <f t="shared" si="143"/>
        <v>0</v>
      </c>
      <c r="T187" s="42"/>
      <c r="U187" s="42">
        <f t="shared" si="144"/>
        <v>0</v>
      </c>
      <c r="V187" s="42">
        <f t="shared" si="145"/>
        <v>0</v>
      </c>
      <c r="W187" s="42"/>
      <c r="X187" s="42">
        <f t="shared" si="146"/>
        <v>0</v>
      </c>
      <c r="Y187" s="42">
        <f t="shared" si="147"/>
        <v>0</v>
      </c>
      <c r="Z187" s="42"/>
      <c r="AA187" s="42">
        <f t="shared" si="148"/>
        <v>0</v>
      </c>
      <c r="AB187" s="42">
        <f t="shared" si="149"/>
        <v>0</v>
      </c>
      <c r="AC187" s="42"/>
      <c r="AD187" s="42">
        <f t="shared" si="150"/>
        <v>0</v>
      </c>
      <c r="AE187" s="42">
        <f t="shared" si="151"/>
        <v>0</v>
      </c>
      <c r="AF187" s="42"/>
      <c r="AG187" s="42">
        <f t="shared" si="152"/>
        <v>0</v>
      </c>
      <c r="AH187" s="42">
        <f t="shared" si="153"/>
        <v>0</v>
      </c>
      <c r="AI187" s="42"/>
      <c r="AJ187" s="42">
        <f t="shared" si="154"/>
        <v>0</v>
      </c>
      <c r="AK187" s="42">
        <f t="shared" si="155"/>
        <v>0</v>
      </c>
      <c r="AL187" s="42"/>
      <c r="AM187" s="42">
        <f t="shared" si="156"/>
        <v>0</v>
      </c>
      <c r="AN187" s="42">
        <f t="shared" si="157"/>
        <v>0</v>
      </c>
      <c r="AO187" s="42"/>
      <c r="AP187" s="42">
        <f t="shared" si="126"/>
        <v>0</v>
      </c>
      <c r="AQ187" s="42">
        <f t="shared" si="127"/>
        <v>0</v>
      </c>
      <c r="AR187" s="42"/>
      <c r="AS187" s="42">
        <f t="shared" si="128"/>
        <v>0</v>
      </c>
      <c r="AT187" s="42">
        <f t="shared" si="129"/>
        <v>0</v>
      </c>
      <c r="AU187" s="42"/>
      <c r="AV187" s="42">
        <f t="shared" si="138"/>
        <v>0</v>
      </c>
      <c r="AW187" s="42">
        <f t="shared" si="133"/>
        <v>0</v>
      </c>
      <c r="AX187" s="41">
        <f t="shared" si="134"/>
        <v>0</v>
      </c>
      <c r="AY187" s="36">
        <f t="shared" ca="1" si="135"/>
        <v>0</v>
      </c>
      <c r="AZ187" s="13">
        <f t="shared" ca="1" si="136"/>
        <v>0</v>
      </c>
      <c r="BA187" s="67">
        <f t="shared" si="108"/>
        <v>0</v>
      </c>
      <c r="BB187" s="38">
        <f t="shared" ca="1" si="109"/>
        <v>0</v>
      </c>
      <c r="BC187" s="65">
        <f t="shared" ca="1" si="110"/>
        <v>0</v>
      </c>
      <c r="BE187" s="64">
        <f t="shared" si="137"/>
        <v>0</v>
      </c>
      <c r="BF187" s="35" t="str">
        <f t="shared" si="139"/>
        <v>NÃO MEDIDO</v>
      </c>
    </row>
    <row r="188" spans="1:58" ht="60" customHeight="1" x14ac:dyDescent="0.2">
      <c r="A188" s="21" t="s">
        <v>53</v>
      </c>
      <c r="B188" s="21"/>
      <c r="C188" s="52" t="s">
        <v>268</v>
      </c>
      <c r="D188" s="51" t="s">
        <v>267</v>
      </c>
      <c r="E188" s="7" t="s">
        <v>81</v>
      </c>
      <c r="F188" s="49">
        <v>2</v>
      </c>
      <c r="G188" s="50">
        <v>-2</v>
      </c>
      <c r="H188" s="50">
        <v>0</v>
      </c>
      <c r="I188" s="50">
        <f t="shared" si="130"/>
        <v>0</v>
      </c>
      <c r="J188" s="68">
        <v>1037.79</v>
      </c>
      <c r="K188" s="50">
        <f t="shared" si="131"/>
        <v>0</v>
      </c>
      <c r="L188" s="47"/>
      <c r="M188" s="46">
        <f t="shared" si="132"/>
        <v>0</v>
      </c>
      <c r="N188" s="42"/>
      <c r="O188" s="42">
        <f t="shared" si="140"/>
        <v>0</v>
      </c>
      <c r="P188" s="42">
        <f t="shared" si="141"/>
        <v>0</v>
      </c>
      <c r="Q188" s="42"/>
      <c r="R188" s="42">
        <f t="shared" si="142"/>
        <v>0</v>
      </c>
      <c r="S188" s="42">
        <f t="shared" si="143"/>
        <v>0</v>
      </c>
      <c r="T188" s="42"/>
      <c r="U188" s="42">
        <f t="shared" si="144"/>
        <v>0</v>
      </c>
      <c r="V188" s="42">
        <f t="shared" si="145"/>
        <v>0</v>
      </c>
      <c r="W188" s="42"/>
      <c r="X188" s="42">
        <f t="shared" si="146"/>
        <v>0</v>
      </c>
      <c r="Y188" s="42">
        <f t="shared" si="147"/>
        <v>0</v>
      </c>
      <c r="Z188" s="42"/>
      <c r="AA188" s="42">
        <f t="shared" si="148"/>
        <v>0</v>
      </c>
      <c r="AB188" s="42">
        <f t="shared" si="149"/>
        <v>0</v>
      </c>
      <c r="AC188" s="42"/>
      <c r="AD188" s="42">
        <f t="shared" si="150"/>
        <v>0</v>
      </c>
      <c r="AE188" s="42">
        <f t="shared" si="151"/>
        <v>0</v>
      </c>
      <c r="AF188" s="42"/>
      <c r="AG188" s="42">
        <f t="shared" si="152"/>
        <v>0</v>
      </c>
      <c r="AH188" s="42">
        <f t="shared" si="153"/>
        <v>0</v>
      </c>
      <c r="AI188" s="42"/>
      <c r="AJ188" s="42">
        <f t="shared" si="154"/>
        <v>0</v>
      </c>
      <c r="AK188" s="42">
        <f t="shared" si="155"/>
        <v>0</v>
      </c>
      <c r="AL188" s="42"/>
      <c r="AM188" s="42">
        <f t="shared" si="156"/>
        <v>0</v>
      </c>
      <c r="AN188" s="42">
        <f t="shared" si="157"/>
        <v>0</v>
      </c>
      <c r="AO188" s="42"/>
      <c r="AP188" s="42">
        <f t="shared" si="126"/>
        <v>0</v>
      </c>
      <c r="AQ188" s="42">
        <f t="shared" si="127"/>
        <v>0</v>
      </c>
      <c r="AR188" s="42"/>
      <c r="AS188" s="42">
        <f t="shared" si="128"/>
        <v>0</v>
      </c>
      <c r="AT188" s="42">
        <f t="shared" si="129"/>
        <v>0</v>
      </c>
      <c r="AU188" s="42"/>
      <c r="AV188" s="42">
        <f t="shared" si="138"/>
        <v>0</v>
      </c>
      <c r="AW188" s="42">
        <f t="shared" si="133"/>
        <v>0</v>
      </c>
      <c r="AX188" s="41">
        <f t="shared" si="134"/>
        <v>0</v>
      </c>
      <c r="AY188" s="36">
        <f t="shared" ca="1" si="135"/>
        <v>0</v>
      </c>
      <c r="AZ188" s="13">
        <f t="shared" ca="1" si="136"/>
        <v>0</v>
      </c>
      <c r="BA188" s="67">
        <f t="shared" si="108"/>
        <v>0</v>
      </c>
      <c r="BB188" s="38">
        <f t="shared" ca="1" si="109"/>
        <v>0</v>
      </c>
      <c r="BC188" s="65">
        <f t="shared" ca="1" si="110"/>
        <v>0</v>
      </c>
      <c r="BE188" s="64">
        <f t="shared" si="137"/>
        <v>0</v>
      </c>
      <c r="BF188" s="35" t="str">
        <f t="shared" si="139"/>
        <v>NÃO MEDIDO</v>
      </c>
    </row>
    <row r="189" spans="1:58" ht="60" customHeight="1" x14ac:dyDescent="0.2">
      <c r="A189" s="21" t="s">
        <v>53</v>
      </c>
      <c r="B189" s="21"/>
      <c r="C189" s="52" t="s">
        <v>266</v>
      </c>
      <c r="D189" s="51" t="s">
        <v>265</v>
      </c>
      <c r="E189" s="7" t="s">
        <v>264</v>
      </c>
      <c r="F189" s="49">
        <v>4</v>
      </c>
      <c r="G189" s="50">
        <v>-4</v>
      </c>
      <c r="H189" s="50">
        <v>0</v>
      </c>
      <c r="I189" s="50">
        <f t="shared" si="130"/>
        <v>0</v>
      </c>
      <c r="J189" s="68">
        <v>14134.43</v>
      </c>
      <c r="K189" s="50">
        <f t="shared" si="131"/>
        <v>0</v>
      </c>
      <c r="L189" s="47"/>
      <c r="M189" s="46">
        <f t="shared" si="132"/>
        <v>0</v>
      </c>
      <c r="N189" s="42"/>
      <c r="O189" s="42">
        <f t="shared" si="140"/>
        <v>0</v>
      </c>
      <c r="P189" s="42">
        <f t="shared" si="141"/>
        <v>0</v>
      </c>
      <c r="Q189" s="42"/>
      <c r="R189" s="42">
        <f t="shared" si="142"/>
        <v>0</v>
      </c>
      <c r="S189" s="42">
        <f t="shared" si="143"/>
        <v>0</v>
      </c>
      <c r="T189" s="42"/>
      <c r="U189" s="42">
        <f t="shared" si="144"/>
        <v>0</v>
      </c>
      <c r="V189" s="42">
        <f t="shared" si="145"/>
        <v>0</v>
      </c>
      <c r="W189" s="42"/>
      <c r="X189" s="42">
        <f t="shared" si="146"/>
        <v>0</v>
      </c>
      <c r="Y189" s="42">
        <f t="shared" si="147"/>
        <v>0</v>
      </c>
      <c r="Z189" s="42"/>
      <c r="AA189" s="42">
        <f t="shared" si="148"/>
        <v>0</v>
      </c>
      <c r="AB189" s="42">
        <f t="shared" si="149"/>
        <v>0</v>
      </c>
      <c r="AC189" s="42"/>
      <c r="AD189" s="42">
        <f t="shared" si="150"/>
        <v>0</v>
      </c>
      <c r="AE189" s="42">
        <f t="shared" si="151"/>
        <v>0</v>
      </c>
      <c r="AF189" s="42"/>
      <c r="AG189" s="42">
        <f t="shared" si="152"/>
        <v>0</v>
      </c>
      <c r="AH189" s="42">
        <f t="shared" si="153"/>
        <v>0</v>
      </c>
      <c r="AI189" s="42"/>
      <c r="AJ189" s="42">
        <f t="shared" si="154"/>
        <v>0</v>
      </c>
      <c r="AK189" s="42">
        <f t="shared" si="155"/>
        <v>0</v>
      </c>
      <c r="AL189" s="42"/>
      <c r="AM189" s="42">
        <f t="shared" si="156"/>
        <v>0</v>
      </c>
      <c r="AN189" s="42">
        <f t="shared" si="157"/>
        <v>0</v>
      </c>
      <c r="AO189" s="42"/>
      <c r="AP189" s="42">
        <f t="shared" si="126"/>
        <v>0</v>
      </c>
      <c r="AQ189" s="42">
        <f t="shared" si="127"/>
        <v>0</v>
      </c>
      <c r="AR189" s="42"/>
      <c r="AS189" s="42">
        <f t="shared" si="128"/>
        <v>0</v>
      </c>
      <c r="AT189" s="42">
        <f t="shared" si="129"/>
        <v>0</v>
      </c>
      <c r="AU189" s="42"/>
      <c r="AV189" s="42">
        <f t="shared" si="138"/>
        <v>0</v>
      </c>
      <c r="AW189" s="42">
        <f t="shared" si="133"/>
        <v>0</v>
      </c>
      <c r="AX189" s="41">
        <f t="shared" si="134"/>
        <v>0</v>
      </c>
      <c r="AY189" s="36">
        <f t="shared" ca="1" si="135"/>
        <v>0</v>
      </c>
      <c r="AZ189" s="13">
        <f t="shared" ca="1" si="136"/>
        <v>0</v>
      </c>
      <c r="BA189" s="67">
        <f t="shared" si="108"/>
        <v>0</v>
      </c>
      <c r="BB189" s="38">
        <f t="shared" ca="1" si="109"/>
        <v>0</v>
      </c>
      <c r="BC189" s="65">
        <f t="shared" ca="1" si="110"/>
        <v>0</v>
      </c>
      <c r="BE189" s="64">
        <f t="shared" si="137"/>
        <v>0</v>
      </c>
      <c r="BF189" s="35" t="str">
        <f t="shared" si="139"/>
        <v>NÃO MEDIDO</v>
      </c>
    </row>
    <row r="190" spans="1:58" ht="60" customHeight="1" x14ac:dyDescent="0.2">
      <c r="A190" s="21" t="s">
        <v>53</v>
      </c>
      <c r="B190" s="21"/>
      <c r="C190" s="52" t="s">
        <v>263</v>
      </c>
      <c r="D190" s="51" t="s">
        <v>262</v>
      </c>
      <c r="E190" s="7" t="s">
        <v>81</v>
      </c>
      <c r="F190" s="49">
        <v>1</v>
      </c>
      <c r="G190" s="50">
        <v>-1</v>
      </c>
      <c r="H190" s="50">
        <v>0</v>
      </c>
      <c r="I190" s="50">
        <f t="shared" si="130"/>
        <v>0</v>
      </c>
      <c r="J190" s="68">
        <v>5615.11</v>
      </c>
      <c r="K190" s="50">
        <f t="shared" si="131"/>
        <v>0</v>
      </c>
      <c r="L190" s="47"/>
      <c r="M190" s="46">
        <f t="shared" si="132"/>
        <v>0</v>
      </c>
      <c r="N190" s="42"/>
      <c r="O190" s="42">
        <f t="shared" si="140"/>
        <v>0</v>
      </c>
      <c r="P190" s="42">
        <f t="shared" si="141"/>
        <v>0</v>
      </c>
      <c r="Q190" s="42"/>
      <c r="R190" s="42">
        <f t="shared" si="142"/>
        <v>0</v>
      </c>
      <c r="S190" s="42">
        <f t="shared" si="143"/>
        <v>0</v>
      </c>
      <c r="T190" s="42"/>
      <c r="U190" s="42">
        <f t="shared" si="144"/>
        <v>0</v>
      </c>
      <c r="V190" s="42">
        <f t="shared" si="145"/>
        <v>0</v>
      </c>
      <c r="W190" s="42"/>
      <c r="X190" s="42">
        <f t="shared" si="146"/>
        <v>0</v>
      </c>
      <c r="Y190" s="42">
        <f t="shared" si="147"/>
        <v>0</v>
      </c>
      <c r="Z190" s="42"/>
      <c r="AA190" s="42">
        <f t="shared" si="148"/>
        <v>0</v>
      </c>
      <c r="AB190" s="42">
        <f t="shared" si="149"/>
        <v>0</v>
      </c>
      <c r="AC190" s="42"/>
      <c r="AD190" s="42">
        <f t="shared" si="150"/>
        <v>0</v>
      </c>
      <c r="AE190" s="42">
        <f t="shared" si="151"/>
        <v>0</v>
      </c>
      <c r="AF190" s="42"/>
      <c r="AG190" s="42">
        <f t="shared" si="152"/>
        <v>0</v>
      </c>
      <c r="AH190" s="42">
        <f t="shared" si="153"/>
        <v>0</v>
      </c>
      <c r="AI190" s="42"/>
      <c r="AJ190" s="42">
        <f t="shared" si="154"/>
        <v>0</v>
      </c>
      <c r="AK190" s="42">
        <f t="shared" si="155"/>
        <v>0</v>
      </c>
      <c r="AL190" s="42"/>
      <c r="AM190" s="42">
        <f t="shared" si="156"/>
        <v>0</v>
      </c>
      <c r="AN190" s="42">
        <f t="shared" si="157"/>
        <v>0</v>
      </c>
      <c r="AO190" s="42"/>
      <c r="AP190" s="42">
        <f t="shared" si="126"/>
        <v>0</v>
      </c>
      <c r="AQ190" s="42">
        <f t="shared" si="127"/>
        <v>0</v>
      </c>
      <c r="AR190" s="42"/>
      <c r="AS190" s="42">
        <f t="shared" si="128"/>
        <v>0</v>
      </c>
      <c r="AT190" s="42">
        <f t="shared" si="129"/>
        <v>0</v>
      </c>
      <c r="AU190" s="42"/>
      <c r="AV190" s="42">
        <f t="shared" si="138"/>
        <v>0</v>
      </c>
      <c r="AW190" s="42">
        <f t="shared" si="133"/>
        <v>0</v>
      </c>
      <c r="AX190" s="41">
        <f t="shared" si="134"/>
        <v>0</v>
      </c>
      <c r="AY190" s="36">
        <f t="shared" ca="1" si="135"/>
        <v>0</v>
      </c>
      <c r="AZ190" s="13">
        <f t="shared" ca="1" si="136"/>
        <v>0</v>
      </c>
      <c r="BA190" s="67">
        <f t="shared" si="108"/>
        <v>0</v>
      </c>
      <c r="BB190" s="38">
        <f t="shared" ca="1" si="109"/>
        <v>0</v>
      </c>
      <c r="BC190" s="65">
        <f t="shared" ca="1" si="110"/>
        <v>0</v>
      </c>
      <c r="BE190" s="64">
        <f t="shared" si="137"/>
        <v>0</v>
      </c>
      <c r="BF190" s="35" t="str">
        <f t="shared" si="139"/>
        <v>NÃO MEDIDO</v>
      </c>
    </row>
    <row r="191" spans="1:58" ht="60" customHeight="1" x14ac:dyDescent="0.2">
      <c r="A191" s="21" t="s">
        <v>53</v>
      </c>
      <c r="B191" s="21"/>
      <c r="C191" s="52" t="s">
        <v>261</v>
      </c>
      <c r="D191" s="51" t="s">
        <v>260</v>
      </c>
      <c r="E191" s="7" t="s">
        <v>81</v>
      </c>
      <c r="F191" s="49">
        <v>1</v>
      </c>
      <c r="G191" s="50">
        <v>-1</v>
      </c>
      <c r="H191" s="50">
        <v>0</v>
      </c>
      <c r="I191" s="50">
        <f t="shared" si="130"/>
        <v>0</v>
      </c>
      <c r="J191" s="68">
        <v>4947.54</v>
      </c>
      <c r="K191" s="50">
        <f t="shared" si="131"/>
        <v>0</v>
      </c>
      <c r="L191" s="47"/>
      <c r="M191" s="46">
        <f t="shared" si="132"/>
        <v>0</v>
      </c>
      <c r="N191" s="42"/>
      <c r="O191" s="42">
        <f t="shared" si="140"/>
        <v>0</v>
      </c>
      <c r="P191" s="42">
        <f t="shared" si="141"/>
        <v>0</v>
      </c>
      <c r="Q191" s="42"/>
      <c r="R191" s="42">
        <f t="shared" si="142"/>
        <v>0</v>
      </c>
      <c r="S191" s="42">
        <f t="shared" si="143"/>
        <v>0</v>
      </c>
      <c r="T191" s="42"/>
      <c r="U191" s="42">
        <f t="shared" si="144"/>
        <v>0</v>
      </c>
      <c r="V191" s="42">
        <f t="shared" si="145"/>
        <v>0</v>
      </c>
      <c r="W191" s="42"/>
      <c r="X191" s="42">
        <f t="shared" si="146"/>
        <v>0</v>
      </c>
      <c r="Y191" s="42">
        <f t="shared" si="147"/>
        <v>0</v>
      </c>
      <c r="Z191" s="42"/>
      <c r="AA191" s="42">
        <f t="shared" si="148"/>
        <v>0</v>
      </c>
      <c r="AB191" s="42">
        <f t="shared" si="149"/>
        <v>0</v>
      </c>
      <c r="AC191" s="42"/>
      <c r="AD191" s="42">
        <f t="shared" si="150"/>
        <v>0</v>
      </c>
      <c r="AE191" s="42">
        <f t="shared" si="151"/>
        <v>0</v>
      </c>
      <c r="AF191" s="42"/>
      <c r="AG191" s="42">
        <f t="shared" si="152"/>
        <v>0</v>
      </c>
      <c r="AH191" s="42">
        <f t="shared" si="153"/>
        <v>0</v>
      </c>
      <c r="AI191" s="42"/>
      <c r="AJ191" s="42">
        <f t="shared" si="154"/>
        <v>0</v>
      </c>
      <c r="AK191" s="42">
        <f t="shared" si="155"/>
        <v>0</v>
      </c>
      <c r="AL191" s="42"/>
      <c r="AM191" s="42">
        <f t="shared" si="156"/>
        <v>0</v>
      </c>
      <c r="AN191" s="42">
        <f t="shared" si="157"/>
        <v>0</v>
      </c>
      <c r="AO191" s="42"/>
      <c r="AP191" s="42">
        <f t="shared" si="126"/>
        <v>0</v>
      </c>
      <c r="AQ191" s="42">
        <f t="shared" si="127"/>
        <v>0</v>
      </c>
      <c r="AR191" s="42"/>
      <c r="AS191" s="42">
        <f t="shared" si="128"/>
        <v>0</v>
      </c>
      <c r="AT191" s="42">
        <f t="shared" si="129"/>
        <v>0</v>
      </c>
      <c r="AU191" s="42"/>
      <c r="AV191" s="42">
        <f t="shared" si="138"/>
        <v>0</v>
      </c>
      <c r="AW191" s="42">
        <f t="shared" si="133"/>
        <v>0</v>
      </c>
      <c r="AX191" s="41">
        <f t="shared" si="134"/>
        <v>0</v>
      </c>
      <c r="AY191" s="36">
        <f t="shared" ca="1" si="135"/>
        <v>0</v>
      </c>
      <c r="AZ191" s="13">
        <f t="shared" ca="1" si="136"/>
        <v>0</v>
      </c>
      <c r="BA191" s="67">
        <f t="shared" si="108"/>
        <v>0</v>
      </c>
      <c r="BB191" s="38">
        <f t="shared" ca="1" si="109"/>
        <v>0</v>
      </c>
      <c r="BC191" s="65">
        <f t="shared" ca="1" si="110"/>
        <v>0</v>
      </c>
      <c r="BE191" s="64">
        <f t="shared" si="137"/>
        <v>0</v>
      </c>
      <c r="BF191" s="35" t="str">
        <f t="shared" si="139"/>
        <v>NÃO MEDIDO</v>
      </c>
    </row>
    <row r="192" spans="1:58" ht="30" customHeight="1" x14ac:dyDescent="0.2">
      <c r="A192" s="21" t="s">
        <v>53</v>
      </c>
      <c r="B192" s="21"/>
      <c r="C192" s="52" t="s">
        <v>259</v>
      </c>
      <c r="D192" s="51" t="s">
        <v>258</v>
      </c>
      <c r="E192" s="7" t="s">
        <v>81</v>
      </c>
      <c r="F192" s="49">
        <v>2</v>
      </c>
      <c r="G192" s="50">
        <v>-2</v>
      </c>
      <c r="H192" s="50">
        <v>0</v>
      </c>
      <c r="I192" s="50">
        <f t="shared" si="130"/>
        <v>0</v>
      </c>
      <c r="J192" s="68">
        <v>2147.15</v>
      </c>
      <c r="K192" s="50">
        <f t="shared" si="131"/>
        <v>0</v>
      </c>
      <c r="L192" s="47"/>
      <c r="M192" s="46">
        <f t="shared" si="132"/>
        <v>0</v>
      </c>
      <c r="N192" s="42"/>
      <c r="O192" s="42">
        <f t="shared" si="140"/>
        <v>0</v>
      </c>
      <c r="P192" s="42">
        <f t="shared" si="141"/>
        <v>0</v>
      </c>
      <c r="Q192" s="42"/>
      <c r="R192" s="42">
        <f t="shared" si="142"/>
        <v>0</v>
      </c>
      <c r="S192" s="42">
        <f t="shared" si="143"/>
        <v>0</v>
      </c>
      <c r="T192" s="42"/>
      <c r="U192" s="42">
        <f t="shared" si="144"/>
        <v>0</v>
      </c>
      <c r="V192" s="42">
        <f t="shared" si="145"/>
        <v>0</v>
      </c>
      <c r="W192" s="42"/>
      <c r="X192" s="42">
        <f t="shared" si="146"/>
        <v>0</v>
      </c>
      <c r="Y192" s="42">
        <f t="shared" si="147"/>
        <v>0</v>
      </c>
      <c r="Z192" s="42"/>
      <c r="AA192" s="42">
        <f t="shared" si="148"/>
        <v>0</v>
      </c>
      <c r="AB192" s="42">
        <f t="shared" si="149"/>
        <v>0</v>
      </c>
      <c r="AC192" s="42"/>
      <c r="AD192" s="42">
        <f t="shared" si="150"/>
        <v>0</v>
      </c>
      <c r="AE192" s="42">
        <f t="shared" si="151"/>
        <v>0</v>
      </c>
      <c r="AF192" s="42"/>
      <c r="AG192" s="42">
        <f t="shared" si="152"/>
        <v>0</v>
      </c>
      <c r="AH192" s="42">
        <f t="shared" si="153"/>
        <v>0</v>
      </c>
      <c r="AI192" s="42"/>
      <c r="AJ192" s="42">
        <f t="shared" si="154"/>
        <v>0</v>
      </c>
      <c r="AK192" s="42">
        <f t="shared" si="155"/>
        <v>0</v>
      </c>
      <c r="AL192" s="42"/>
      <c r="AM192" s="42">
        <f t="shared" si="156"/>
        <v>0</v>
      </c>
      <c r="AN192" s="42">
        <f t="shared" si="157"/>
        <v>0</v>
      </c>
      <c r="AO192" s="42"/>
      <c r="AP192" s="42">
        <f t="shared" si="126"/>
        <v>0</v>
      </c>
      <c r="AQ192" s="42">
        <f t="shared" si="127"/>
        <v>0</v>
      </c>
      <c r="AR192" s="42"/>
      <c r="AS192" s="42">
        <f t="shared" si="128"/>
        <v>0</v>
      </c>
      <c r="AT192" s="42">
        <f t="shared" si="129"/>
        <v>0</v>
      </c>
      <c r="AU192" s="42"/>
      <c r="AV192" s="42">
        <f t="shared" si="138"/>
        <v>0</v>
      </c>
      <c r="AW192" s="42">
        <f t="shared" si="133"/>
        <v>0</v>
      </c>
      <c r="AX192" s="41">
        <f t="shared" si="134"/>
        <v>0</v>
      </c>
      <c r="AY192" s="36">
        <f t="shared" ca="1" si="135"/>
        <v>0</v>
      </c>
      <c r="AZ192" s="13">
        <f t="shared" ca="1" si="136"/>
        <v>0</v>
      </c>
      <c r="BA192" s="67">
        <f t="shared" si="108"/>
        <v>0</v>
      </c>
      <c r="BB192" s="38">
        <f t="shared" ca="1" si="109"/>
        <v>0</v>
      </c>
      <c r="BC192" s="65">
        <f t="shared" ca="1" si="110"/>
        <v>0</v>
      </c>
      <c r="BE192" s="64">
        <f t="shared" si="137"/>
        <v>0</v>
      </c>
      <c r="BF192" s="35" t="str">
        <f t="shared" si="139"/>
        <v>NÃO MEDIDO</v>
      </c>
    </row>
    <row r="193" spans="1:58" ht="30" customHeight="1" x14ac:dyDescent="0.2">
      <c r="A193" s="21" t="s">
        <v>53</v>
      </c>
      <c r="B193" s="21"/>
      <c r="C193" s="52" t="s">
        <v>257</v>
      </c>
      <c r="D193" s="51" t="s">
        <v>256</v>
      </c>
      <c r="E193" s="7" t="s">
        <v>255</v>
      </c>
      <c r="F193" s="49">
        <v>2640</v>
      </c>
      <c r="G193" s="50">
        <v>0</v>
      </c>
      <c r="H193" s="50">
        <v>0</v>
      </c>
      <c r="I193" s="50">
        <f t="shared" si="130"/>
        <v>2640</v>
      </c>
      <c r="J193" s="68">
        <v>4.59</v>
      </c>
      <c r="K193" s="50">
        <f t="shared" si="131"/>
        <v>12117.6</v>
      </c>
      <c r="L193" s="47"/>
      <c r="M193" s="46">
        <f t="shared" si="132"/>
        <v>0</v>
      </c>
      <c r="N193" s="42"/>
      <c r="O193" s="42">
        <f t="shared" si="140"/>
        <v>0</v>
      </c>
      <c r="P193" s="42">
        <f t="shared" si="141"/>
        <v>0</v>
      </c>
      <c r="Q193" s="42"/>
      <c r="R193" s="42">
        <f t="shared" si="142"/>
        <v>0</v>
      </c>
      <c r="S193" s="42">
        <f t="shared" si="143"/>
        <v>0</v>
      </c>
      <c r="T193" s="42"/>
      <c r="U193" s="42">
        <f t="shared" si="144"/>
        <v>0</v>
      </c>
      <c r="V193" s="42">
        <f t="shared" si="145"/>
        <v>0</v>
      </c>
      <c r="W193" s="42"/>
      <c r="X193" s="42">
        <f t="shared" si="146"/>
        <v>0</v>
      </c>
      <c r="Y193" s="42">
        <f t="shared" si="147"/>
        <v>0</v>
      </c>
      <c r="Z193" s="42"/>
      <c r="AA193" s="42">
        <f t="shared" si="148"/>
        <v>0</v>
      </c>
      <c r="AB193" s="42">
        <f t="shared" si="149"/>
        <v>0</v>
      </c>
      <c r="AC193" s="42"/>
      <c r="AD193" s="42">
        <f t="shared" si="150"/>
        <v>0</v>
      </c>
      <c r="AE193" s="42">
        <f t="shared" si="151"/>
        <v>0</v>
      </c>
      <c r="AF193" s="42"/>
      <c r="AG193" s="42">
        <f t="shared" si="152"/>
        <v>0</v>
      </c>
      <c r="AH193" s="42">
        <f t="shared" si="153"/>
        <v>0</v>
      </c>
      <c r="AI193" s="42">
        <v>103.3</v>
      </c>
      <c r="AJ193" s="42">
        <f t="shared" si="154"/>
        <v>474.15</v>
      </c>
      <c r="AK193" s="42">
        <f t="shared" si="155"/>
        <v>0</v>
      </c>
      <c r="AL193" s="42"/>
      <c r="AM193" s="42">
        <f t="shared" si="156"/>
        <v>0</v>
      </c>
      <c r="AN193" s="42">
        <f t="shared" si="157"/>
        <v>0</v>
      </c>
      <c r="AO193" s="42"/>
      <c r="AP193" s="42">
        <f t="shared" si="126"/>
        <v>0</v>
      </c>
      <c r="AQ193" s="42">
        <f t="shared" si="127"/>
        <v>0</v>
      </c>
      <c r="AR193" s="42"/>
      <c r="AS193" s="42">
        <f t="shared" si="128"/>
        <v>0</v>
      </c>
      <c r="AT193" s="42">
        <f t="shared" si="129"/>
        <v>0</v>
      </c>
      <c r="AU193" s="42"/>
      <c r="AV193" s="42">
        <f t="shared" si="138"/>
        <v>0</v>
      </c>
      <c r="AW193" s="42">
        <f t="shared" si="133"/>
        <v>0</v>
      </c>
      <c r="AX193" s="41">
        <f t="shared" si="134"/>
        <v>103.3</v>
      </c>
      <c r="AY193" s="36">
        <f t="shared" ca="1" si="135"/>
        <v>474.15</v>
      </c>
      <c r="AZ193" s="13">
        <f t="shared" ca="1" si="136"/>
        <v>0</v>
      </c>
      <c r="BA193" s="67">
        <f t="shared" si="108"/>
        <v>2536.6999999999998</v>
      </c>
      <c r="BB193" s="38">
        <f t="shared" ca="1" si="109"/>
        <v>11643.45</v>
      </c>
      <c r="BC193" s="65">
        <f t="shared" ca="1" si="110"/>
        <v>0</v>
      </c>
      <c r="BE193" s="64">
        <f t="shared" si="137"/>
        <v>0</v>
      </c>
      <c r="BF193" s="35" t="str">
        <f t="shared" si="139"/>
        <v>NÃO MEDIDO</v>
      </c>
    </row>
    <row r="194" spans="1:58" ht="30" customHeight="1" x14ac:dyDescent="0.2">
      <c r="A194" s="21" t="s">
        <v>55</v>
      </c>
      <c r="B194" s="21"/>
      <c r="C194" s="52">
        <v>40800</v>
      </c>
      <c r="D194" s="51" t="s">
        <v>254</v>
      </c>
      <c r="E194" s="7"/>
      <c r="F194" s="49"/>
      <c r="G194" s="50">
        <v>0</v>
      </c>
      <c r="H194" s="50">
        <v>0</v>
      </c>
      <c r="I194" s="50">
        <f t="shared" si="130"/>
        <v>0</v>
      </c>
      <c r="J194" s="68"/>
      <c r="K194" s="50">
        <f t="shared" si="131"/>
        <v>0</v>
      </c>
      <c r="L194" s="47"/>
      <c r="M194" s="46">
        <f t="shared" si="132"/>
        <v>0</v>
      </c>
      <c r="N194" s="42"/>
      <c r="O194" s="42">
        <f t="shared" si="140"/>
        <v>0</v>
      </c>
      <c r="P194" s="42">
        <f t="shared" si="141"/>
        <v>0</v>
      </c>
      <c r="Q194" s="42"/>
      <c r="R194" s="42">
        <f t="shared" si="142"/>
        <v>0</v>
      </c>
      <c r="S194" s="42">
        <f t="shared" si="143"/>
        <v>0</v>
      </c>
      <c r="T194" s="42"/>
      <c r="U194" s="42">
        <f t="shared" si="144"/>
        <v>0</v>
      </c>
      <c r="V194" s="42">
        <f t="shared" si="145"/>
        <v>0</v>
      </c>
      <c r="W194" s="42"/>
      <c r="X194" s="42">
        <f t="shared" si="146"/>
        <v>0</v>
      </c>
      <c r="Y194" s="42">
        <f t="shared" si="147"/>
        <v>0</v>
      </c>
      <c r="Z194" s="42"/>
      <c r="AA194" s="42">
        <f t="shared" si="148"/>
        <v>0</v>
      </c>
      <c r="AB194" s="42">
        <f t="shared" si="149"/>
        <v>0</v>
      </c>
      <c r="AC194" s="42"/>
      <c r="AD194" s="42">
        <f t="shared" si="150"/>
        <v>0</v>
      </c>
      <c r="AE194" s="42">
        <f t="shared" si="151"/>
        <v>0</v>
      </c>
      <c r="AF194" s="42"/>
      <c r="AG194" s="42">
        <f t="shared" si="152"/>
        <v>0</v>
      </c>
      <c r="AH194" s="42">
        <f t="shared" si="153"/>
        <v>0</v>
      </c>
      <c r="AI194" s="42"/>
      <c r="AJ194" s="42">
        <f t="shared" si="154"/>
        <v>0</v>
      </c>
      <c r="AK194" s="42">
        <f t="shared" si="155"/>
        <v>0</v>
      </c>
      <c r="AL194" s="42"/>
      <c r="AM194" s="42">
        <f t="shared" si="156"/>
        <v>0</v>
      </c>
      <c r="AN194" s="42">
        <f t="shared" si="157"/>
        <v>0</v>
      </c>
      <c r="AO194" s="42"/>
      <c r="AP194" s="42">
        <f t="shared" si="126"/>
        <v>0</v>
      </c>
      <c r="AQ194" s="42">
        <f t="shared" si="127"/>
        <v>0</v>
      </c>
      <c r="AR194" s="42"/>
      <c r="AS194" s="42">
        <f t="shared" si="128"/>
        <v>0</v>
      </c>
      <c r="AT194" s="42">
        <f t="shared" si="129"/>
        <v>0</v>
      </c>
      <c r="AU194" s="42"/>
      <c r="AV194" s="42">
        <f t="shared" si="138"/>
        <v>0</v>
      </c>
      <c r="AW194" s="42">
        <f t="shared" si="133"/>
        <v>0</v>
      </c>
      <c r="AX194" s="41">
        <f t="shared" si="134"/>
        <v>0</v>
      </c>
      <c r="AY194" s="36">
        <f t="shared" ca="1" si="135"/>
        <v>0</v>
      </c>
      <c r="AZ194" s="13">
        <f t="shared" ca="1" si="136"/>
        <v>0</v>
      </c>
      <c r="BA194" s="67">
        <f t="shared" si="108"/>
        <v>0</v>
      </c>
      <c r="BB194" s="38">
        <f t="shared" ca="1" si="109"/>
        <v>0</v>
      </c>
      <c r="BC194" s="65">
        <f t="shared" ca="1" si="110"/>
        <v>0</v>
      </c>
      <c r="BE194" s="64">
        <f t="shared" si="137"/>
        <v>0.5</v>
      </c>
      <c r="BF194" s="53" t="str">
        <f>IF(COUNTIF(BF195:BF196,"MEDIDO")&lt;&gt;0,"MEDIDO","NÃO MEDIDO")</f>
        <v>MEDIDO</v>
      </c>
    </row>
    <row r="195" spans="1:58" ht="90" customHeight="1" x14ac:dyDescent="0.2">
      <c r="A195" s="21" t="s">
        <v>53</v>
      </c>
      <c r="B195" s="21"/>
      <c r="C195" s="52" t="s">
        <v>253</v>
      </c>
      <c r="D195" s="51" t="s">
        <v>252</v>
      </c>
      <c r="E195" s="7" t="s">
        <v>67</v>
      </c>
      <c r="F195" s="49">
        <v>49.5</v>
      </c>
      <c r="G195" s="50">
        <v>0</v>
      </c>
      <c r="H195" s="50">
        <v>0.5</v>
      </c>
      <c r="I195" s="50">
        <f t="shared" si="130"/>
        <v>50</v>
      </c>
      <c r="J195" s="68">
        <v>77.83</v>
      </c>
      <c r="K195" s="50">
        <f t="shared" si="131"/>
        <v>3891.51</v>
      </c>
      <c r="L195" s="47"/>
      <c r="M195" s="46">
        <f t="shared" si="132"/>
        <v>0</v>
      </c>
      <c r="N195" s="42"/>
      <c r="O195" s="42">
        <f t="shared" si="140"/>
        <v>0</v>
      </c>
      <c r="P195" s="42">
        <f t="shared" si="141"/>
        <v>0</v>
      </c>
      <c r="Q195" s="42"/>
      <c r="R195" s="42">
        <f t="shared" si="142"/>
        <v>0</v>
      </c>
      <c r="S195" s="42">
        <f t="shared" si="143"/>
        <v>0</v>
      </c>
      <c r="T195" s="42"/>
      <c r="U195" s="42">
        <f t="shared" si="144"/>
        <v>0</v>
      </c>
      <c r="V195" s="42">
        <f t="shared" si="145"/>
        <v>0</v>
      </c>
      <c r="W195" s="42"/>
      <c r="X195" s="42">
        <f t="shared" si="146"/>
        <v>0</v>
      </c>
      <c r="Y195" s="42">
        <f t="shared" si="147"/>
        <v>0</v>
      </c>
      <c r="Z195" s="42"/>
      <c r="AA195" s="42">
        <f t="shared" si="148"/>
        <v>0</v>
      </c>
      <c r="AB195" s="42">
        <f t="shared" si="149"/>
        <v>0</v>
      </c>
      <c r="AC195" s="42"/>
      <c r="AD195" s="42">
        <f t="shared" si="150"/>
        <v>0</v>
      </c>
      <c r="AE195" s="42">
        <f t="shared" si="151"/>
        <v>0</v>
      </c>
      <c r="AF195" s="42"/>
      <c r="AG195" s="42">
        <f t="shared" si="152"/>
        <v>0</v>
      </c>
      <c r="AH195" s="42">
        <f t="shared" si="153"/>
        <v>0</v>
      </c>
      <c r="AI195" s="42">
        <v>15</v>
      </c>
      <c r="AJ195" s="42">
        <f t="shared" si="154"/>
        <v>1167.45</v>
      </c>
      <c r="AK195" s="42">
        <f t="shared" si="155"/>
        <v>0</v>
      </c>
      <c r="AL195" s="42">
        <v>34.5</v>
      </c>
      <c r="AM195" s="42">
        <f t="shared" si="156"/>
        <v>2685.14</v>
      </c>
      <c r="AN195" s="42">
        <f t="shared" si="157"/>
        <v>0</v>
      </c>
      <c r="AO195" s="42"/>
      <c r="AP195" s="42">
        <f t="shared" si="126"/>
        <v>0</v>
      </c>
      <c r="AQ195" s="42">
        <f t="shared" si="127"/>
        <v>0</v>
      </c>
      <c r="AR195" s="42"/>
      <c r="AS195" s="42">
        <f t="shared" si="128"/>
        <v>0</v>
      </c>
      <c r="AT195" s="42">
        <f t="shared" si="129"/>
        <v>0</v>
      </c>
      <c r="AU195" s="42">
        <v>0.5</v>
      </c>
      <c r="AV195" s="42">
        <f t="shared" si="138"/>
        <v>38.92</v>
      </c>
      <c r="AW195" s="42">
        <f t="shared" si="133"/>
        <v>0</v>
      </c>
      <c r="AX195" s="41">
        <f t="shared" si="134"/>
        <v>50</v>
      </c>
      <c r="AY195" s="36">
        <f t="shared" ca="1" si="135"/>
        <v>3891.51</v>
      </c>
      <c r="AZ195" s="13">
        <f t="shared" ca="1" si="136"/>
        <v>0</v>
      </c>
      <c r="BA195" s="67">
        <f t="shared" si="108"/>
        <v>0</v>
      </c>
      <c r="BB195" s="38">
        <f t="shared" ca="1" si="109"/>
        <v>0</v>
      </c>
      <c r="BC195" s="65">
        <f t="shared" ca="1" si="110"/>
        <v>0</v>
      </c>
      <c r="BE195" s="64">
        <f t="shared" si="137"/>
        <v>18</v>
      </c>
      <c r="BF195" s="35" t="str">
        <f>IF(BE195&lt;&gt;0,"MEDIDO","NÃO MEDIDO")</f>
        <v>MEDIDO</v>
      </c>
    </row>
    <row r="196" spans="1:58" ht="90" customHeight="1" x14ac:dyDescent="0.2">
      <c r="A196" s="21" t="s">
        <v>53</v>
      </c>
      <c r="B196" s="21"/>
      <c r="C196" s="52" t="s">
        <v>251</v>
      </c>
      <c r="D196" s="51" t="s">
        <v>250</v>
      </c>
      <c r="E196" s="7" t="s">
        <v>249</v>
      </c>
      <c r="F196" s="49">
        <v>57</v>
      </c>
      <c r="G196" s="50">
        <v>0</v>
      </c>
      <c r="H196" s="50">
        <v>18</v>
      </c>
      <c r="I196" s="50">
        <f t="shared" si="130"/>
        <v>75</v>
      </c>
      <c r="J196" s="68">
        <v>18.989999999999998</v>
      </c>
      <c r="K196" s="50">
        <f t="shared" si="131"/>
        <v>1424.25</v>
      </c>
      <c r="L196" s="47"/>
      <c r="M196" s="46">
        <f t="shared" si="132"/>
        <v>0</v>
      </c>
      <c r="N196" s="42"/>
      <c r="O196" s="42">
        <f t="shared" si="140"/>
        <v>0</v>
      </c>
      <c r="P196" s="42">
        <f t="shared" si="141"/>
        <v>0</v>
      </c>
      <c r="Q196" s="42"/>
      <c r="R196" s="42">
        <f t="shared" si="142"/>
        <v>0</v>
      </c>
      <c r="S196" s="42">
        <f t="shared" si="143"/>
        <v>0</v>
      </c>
      <c r="T196" s="42"/>
      <c r="U196" s="42">
        <f t="shared" si="144"/>
        <v>0</v>
      </c>
      <c r="V196" s="42">
        <f t="shared" si="145"/>
        <v>0</v>
      </c>
      <c r="W196" s="42"/>
      <c r="X196" s="42">
        <f t="shared" si="146"/>
        <v>0</v>
      </c>
      <c r="Y196" s="42">
        <f t="shared" si="147"/>
        <v>0</v>
      </c>
      <c r="Z196" s="42"/>
      <c r="AA196" s="42">
        <f t="shared" si="148"/>
        <v>0</v>
      </c>
      <c r="AB196" s="42">
        <f t="shared" si="149"/>
        <v>0</v>
      </c>
      <c r="AC196" s="42"/>
      <c r="AD196" s="42">
        <f t="shared" si="150"/>
        <v>0</v>
      </c>
      <c r="AE196" s="42">
        <f t="shared" si="151"/>
        <v>0</v>
      </c>
      <c r="AF196" s="42"/>
      <c r="AG196" s="42">
        <f t="shared" si="152"/>
        <v>0</v>
      </c>
      <c r="AH196" s="42">
        <f t="shared" si="153"/>
        <v>0</v>
      </c>
      <c r="AI196" s="42">
        <v>22.5</v>
      </c>
      <c r="AJ196" s="42">
        <f t="shared" si="154"/>
        <v>427.28</v>
      </c>
      <c r="AK196" s="42">
        <f t="shared" si="155"/>
        <v>0</v>
      </c>
      <c r="AL196" s="42">
        <v>34.5</v>
      </c>
      <c r="AM196" s="42">
        <f>ROUND($AL196*$J196,2)-0.01</f>
        <v>655.15</v>
      </c>
      <c r="AN196" s="42">
        <f t="shared" si="157"/>
        <v>0</v>
      </c>
      <c r="AO196" s="42"/>
      <c r="AP196" s="42">
        <f t="shared" si="126"/>
        <v>0</v>
      </c>
      <c r="AQ196" s="42">
        <f t="shared" si="127"/>
        <v>0</v>
      </c>
      <c r="AR196" s="42"/>
      <c r="AS196" s="42">
        <f t="shared" si="128"/>
        <v>0</v>
      </c>
      <c r="AT196" s="42">
        <f t="shared" si="129"/>
        <v>0</v>
      </c>
      <c r="AU196" s="42">
        <v>18</v>
      </c>
      <c r="AV196" s="42">
        <f t="shared" si="138"/>
        <v>341.82</v>
      </c>
      <c r="AW196" s="42">
        <f t="shared" si="133"/>
        <v>0</v>
      </c>
      <c r="AX196" s="41">
        <f t="shared" si="134"/>
        <v>75</v>
      </c>
      <c r="AY196" s="36">
        <f t="shared" ca="1" si="135"/>
        <v>1424.2499999999998</v>
      </c>
      <c r="AZ196" s="13">
        <f t="shared" ca="1" si="136"/>
        <v>0</v>
      </c>
      <c r="BA196" s="67">
        <f t="shared" si="108"/>
        <v>0</v>
      </c>
      <c r="BB196" s="38">
        <f t="shared" ca="1" si="109"/>
        <v>0</v>
      </c>
      <c r="BC196" s="65">
        <f t="shared" ca="1" si="110"/>
        <v>0</v>
      </c>
      <c r="BE196" s="64">
        <f t="shared" si="137"/>
        <v>0</v>
      </c>
      <c r="BF196" s="35" t="str">
        <f>IF(BE196&lt;&gt;0,"MEDIDO","NÃO MEDIDO")</f>
        <v>NÃO MEDIDO</v>
      </c>
    </row>
    <row r="197" spans="1:58" ht="30" customHeight="1" x14ac:dyDescent="0.2">
      <c r="A197" s="21" t="s">
        <v>55</v>
      </c>
      <c r="B197" s="21"/>
      <c r="C197" s="52">
        <v>40900</v>
      </c>
      <c r="D197" s="51" t="s">
        <v>248</v>
      </c>
      <c r="E197" s="7"/>
      <c r="F197" s="49"/>
      <c r="G197" s="50">
        <v>0</v>
      </c>
      <c r="H197" s="50">
        <v>0</v>
      </c>
      <c r="I197" s="50">
        <f t="shared" si="130"/>
        <v>0</v>
      </c>
      <c r="J197" s="68"/>
      <c r="K197" s="50">
        <f t="shared" si="131"/>
        <v>0</v>
      </c>
      <c r="L197" s="47"/>
      <c r="M197" s="46">
        <f t="shared" si="132"/>
        <v>0</v>
      </c>
      <c r="N197" s="42"/>
      <c r="O197" s="42">
        <f t="shared" si="140"/>
        <v>0</v>
      </c>
      <c r="P197" s="42">
        <f t="shared" si="141"/>
        <v>0</v>
      </c>
      <c r="Q197" s="42"/>
      <c r="R197" s="42">
        <f t="shared" si="142"/>
        <v>0</v>
      </c>
      <c r="S197" s="42">
        <f t="shared" si="143"/>
        <v>0</v>
      </c>
      <c r="T197" s="42"/>
      <c r="U197" s="42">
        <f t="shared" si="144"/>
        <v>0</v>
      </c>
      <c r="V197" s="42">
        <f t="shared" si="145"/>
        <v>0</v>
      </c>
      <c r="W197" s="42"/>
      <c r="X197" s="42">
        <f t="shared" si="146"/>
        <v>0</v>
      </c>
      <c r="Y197" s="42">
        <f t="shared" si="147"/>
        <v>0</v>
      </c>
      <c r="Z197" s="42"/>
      <c r="AA197" s="42">
        <f t="shared" si="148"/>
        <v>0</v>
      </c>
      <c r="AB197" s="42">
        <f t="shared" si="149"/>
        <v>0</v>
      </c>
      <c r="AC197" s="42"/>
      <c r="AD197" s="42">
        <f t="shared" si="150"/>
        <v>0</v>
      </c>
      <c r="AE197" s="42">
        <f t="shared" si="151"/>
        <v>0</v>
      </c>
      <c r="AF197" s="42"/>
      <c r="AG197" s="42">
        <f t="shared" si="152"/>
        <v>0</v>
      </c>
      <c r="AH197" s="42">
        <f t="shared" si="153"/>
        <v>0</v>
      </c>
      <c r="AI197" s="42"/>
      <c r="AJ197" s="42">
        <f t="shared" si="154"/>
        <v>0</v>
      </c>
      <c r="AK197" s="42">
        <f t="shared" si="155"/>
        <v>0</v>
      </c>
      <c r="AL197" s="42"/>
      <c r="AM197" s="42">
        <f t="shared" ref="AM197:AM228" si="158">ROUND($AL197*$J197,2)</f>
        <v>0</v>
      </c>
      <c r="AN197" s="42">
        <f t="shared" si="157"/>
        <v>0</v>
      </c>
      <c r="AO197" s="42"/>
      <c r="AP197" s="42">
        <f t="shared" si="126"/>
        <v>0</v>
      </c>
      <c r="AQ197" s="42">
        <f t="shared" si="127"/>
        <v>0</v>
      </c>
      <c r="AR197" s="42"/>
      <c r="AS197" s="42">
        <f t="shared" si="128"/>
        <v>0</v>
      </c>
      <c r="AT197" s="42">
        <f t="shared" si="129"/>
        <v>0</v>
      </c>
      <c r="AU197" s="42"/>
      <c r="AV197" s="42">
        <f t="shared" si="138"/>
        <v>0</v>
      </c>
      <c r="AW197" s="42">
        <f t="shared" si="133"/>
        <v>0</v>
      </c>
      <c r="AX197" s="41">
        <f t="shared" si="134"/>
        <v>0</v>
      </c>
      <c r="AY197" s="36">
        <f t="shared" ca="1" si="135"/>
        <v>0</v>
      </c>
      <c r="AZ197" s="13">
        <f t="shared" ca="1" si="136"/>
        <v>0</v>
      </c>
      <c r="BA197" s="67">
        <f t="shared" si="108"/>
        <v>0</v>
      </c>
      <c r="BB197" s="38">
        <f t="shared" ca="1" si="109"/>
        <v>0</v>
      </c>
      <c r="BC197" s="65">
        <f t="shared" ca="1" si="110"/>
        <v>0</v>
      </c>
      <c r="BE197" s="64">
        <f t="shared" si="137"/>
        <v>0</v>
      </c>
      <c r="BF197" s="53" t="str">
        <f>IF(COUNTIF(BF198:BF201,"MEDIDO")&lt;&gt;0,"MEDIDO","NÃO MEDIDO")</f>
        <v>NÃO MEDIDO</v>
      </c>
    </row>
    <row r="198" spans="1:58" ht="30" customHeight="1" x14ac:dyDescent="0.2">
      <c r="A198" s="21" t="s">
        <v>53</v>
      </c>
      <c r="B198" s="21"/>
      <c r="C198" s="52" t="s">
        <v>69</v>
      </c>
      <c r="D198" s="51" t="s">
        <v>68</v>
      </c>
      <c r="E198" s="7" t="s">
        <v>67</v>
      </c>
      <c r="F198" s="49">
        <v>0.5</v>
      </c>
      <c r="G198" s="50">
        <v>0</v>
      </c>
      <c r="H198" s="50">
        <v>0</v>
      </c>
      <c r="I198" s="50">
        <f t="shared" si="130"/>
        <v>0.5</v>
      </c>
      <c r="J198" s="68">
        <v>555.07000000000005</v>
      </c>
      <c r="K198" s="50">
        <f t="shared" si="131"/>
        <v>277.54000000000002</v>
      </c>
      <c r="L198" s="47"/>
      <c r="M198" s="46">
        <f t="shared" si="132"/>
        <v>0</v>
      </c>
      <c r="N198" s="42"/>
      <c r="O198" s="42">
        <f t="shared" si="140"/>
        <v>0</v>
      </c>
      <c r="P198" s="42">
        <f t="shared" si="141"/>
        <v>0</v>
      </c>
      <c r="Q198" s="42"/>
      <c r="R198" s="42">
        <f t="shared" si="142"/>
        <v>0</v>
      </c>
      <c r="S198" s="42">
        <f t="shared" si="143"/>
        <v>0</v>
      </c>
      <c r="T198" s="42"/>
      <c r="U198" s="42">
        <f t="shared" si="144"/>
        <v>0</v>
      </c>
      <c r="V198" s="42">
        <f t="shared" si="145"/>
        <v>0</v>
      </c>
      <c r="W198" s="42"/>
      <c r="X198" s="42">
        <f t="shared" si="146"/>
        <v>0</v>
      </c>
      <c r="Y198" s="42">
        <f t="shared" si="147"/>
        <v>0</v>
      </c>
      <c r="Z198" s="42"/>
      <c r="AA198" s="42">
        <f t="shared" si="148"/>
        <v>0</v>
      </c>
      <c r="AB198" s="42">
        <f t="shared" si="149"/>
        <v>0</v>
      </c>
      <c r="AC198" s="42"/>
      <c r="AD198" s="42">
        <f t="shared" si="150"/>
        <v>0</v>
      </c>
      <c r="AE198" s="42">
        <f t="shared" si="151"/>
        <v>0</v>
      </c>
      <c r="AF198" s="42"/>
      <c r="AG198" s="42">
        <f t="shared" si="152"/>
        <v>0</v>
      </c>
      <c r="AH198" s="42">
        <f t="shared" si="153"/>
        <v>0</v>
      </c>
      <c r="AI198" s="42"/>
      <c r="AJ198" s="42">
        <f t="shared" si="154"/>
        <v>0</v>
      </c>
      <c r="AK198" s="42">
        <f t="shared" si="155"/>
        <v>0</v>
      </c>
      <c r="AL198" s="42"/>
      <c r="AM198" s="42">
        <f t="shared" si="158"/>
        <v>0</v>
      </c>
      <c r="AN198" s="42">
        <f t="shared" si="157"/>
        <v>0</v>
      </c>
      <c r="AO198" s="42"/>
      <c r="AP198" s="42">
        <f t="shared" si="126"/>
        <v>0</v>
      </c>
      <c r="AQ198" s="42">
        <f t="shared" si="127"/>
        <v>0</v>
      </c>
      <c r="AR198" s="42"/>
      <c r="AS198" s="42">
        <f t="shared" si="128"/>
        <v>0</v>
      </c>
      <c r="AT198" s="42">
        <f t="shared" si="129"/>
        <v>0</v>
      </c>
      <c r="AU198" s="42"/>
      <c r="AV198" s="42">
        <f t="shared" si="138"/>
        <v>0</v>
      </c>
      <c r="AW198" s="42">
        <f t="shared" si="133"/>
        <v>0</v>
      </c>
      <c r="AX198" s="41">
        <f t="shared" si="134"/>
        <v>0</v>
      </c>
      <c r="AY198" s="36">
        <f t="shared" ca="1" si="135"/>
        <v>0</v>
      </c>
      <c r="AZ198" s="13">
        <f t="shared" ca="1" si="136"/>
        <v>0</v>
      </c>
      <c r="BA198" s="67">
        <f t="shared" si="108"/>
        <v>0.5</v>
      </c>
      <c r="BB198" s="38">
        <f t="shared" ca="1" si="109"/>
        <v>277.54000000000002</v>
      </c>
      <c r="BC198" s="65">
        <f t="shared" ca="1" si="110"/>
        <v>0</v>
      </c>
      <c r="BE198" s="64">
        <f t="shared" si="137"/>
        <v>0</v>
      </c>
      <c r="BF198" s="35" t="str">
        <f>IF(BE198&lt;&gt;0,"MEDIDO","NÃO MEDIDO")</f>
        <v>NÃO MEDIDO</v>
      </c>
    </row>
    <row r="199" spans="1:58" ht="60" customHeight="1" x14ac:dyDescent="0.2">
      <c r="A199" s="21" t="s">
        <v>53</v>
      </c>
      <c r="B199" s="21"/>
      <c r="C199" s="52" t="s">
        <v>247</v>
      </c>
      <c r="D199" s="51" t="s">
        <v>246</v>
      </c>
      <c r="E199" s="7" t="s">
        <v>50</v>
      </c>
      <c r="F199" s="49">
        <v>25</v>
      </c>
      <c r="G199" s="50">
        <v>0</v>
      </c>
      <c r="H199" s="50">
        <v>-25</v>
      </c>
      <c r="I199" s="50">
        <f t="shared" si="130"/>
        <v>0</v>
      </c>
      <c r="J199" s="68">
        <v>99.24</v>
      </c>
      <c r="K199" s="50">
        <f t="shared" si="131"/>
        <v>0</v>
      </c>
      <c r="L199" s="47"/>
      <c r="M199" s="46">
        <f t="shared" si="132"/>
        <v>0</v>
      </c>
      <c r="N199" s="42"/>
      <c r="O199" s="42">
        <f t="shared" si="140"/>
        <v>0</v>
      </c>
      <c r="P199" s="42">
        <f t="shared" si="141"/>
        <v>0</v>
      </c>
      <c r="Q199" s="42"/>
      <c r="R199" s="42">
        <f t="shared" si="142"/>
        <v>0</v>
      </c>
      <c r="S199" s="42">
        <f t="shared" si="143"/>
        <v>0</v>
      </c>
      <c r="T199" s="42"/>
      <c r="U199" s="42">
        <f t="shared" si="144"/>
        <v>0</v>
      </c>
      <c r="V199" s="42">
        <f t="shared" si="145"/>
        <v>0</v>
      </c>
      <c r="W199" s="42"/>
      <c r="X199" s="42">
        <f t="shared" si="146"/>
        <v>0</v>
      </c>
      <c r="Y199" s="42">
        <f t="shared" si="147"/>
        <v>0</v>
      </c>
      <c r="Z199" s="42"/>
      <c r="AA199" s="42">
        <f t="shared" si="148"/>
        <v>0</v>
      </c>
      <c r="AB199" s="42">
        <f t="shared" si="149"/>
        <v>0</v>
      </c>
      <c r="AC199" s="42"/>
      <c r="AD199" s="42">
        <f t="shared" si="150"/>
        <v>0</v>
      </c>
      <c r="AE199" s="42">
        <f t="shared" si="151"/>
        <v>0</v>
      </c>
      <c r="AF199" s="42"/>
      <c r="AG199" s="42">
        <f t="shared" si="152"/>
        <v>0</v>
      </c>
      <c r="AH199" s="42">
        <f t="shared" si="153"/>
        <v>0</v>
      </c>
      <c r="AI199" s="42"/>
      <c r="AJ199" s="42">
        <f t="shared" si="154"/>
        <v>0</v>
      </c>
      <c r="AK199" s="42">
        <f t="shared" si="155"/>
        <v>0</v>
      </c>
      <c r="AL199" s="42"/>
      <c r="AM199" s="42">
        <f t="shared" si="158"/>
        <v>0</v>
      </c>
      <c r="AN199" s="42">
        <f t="shared" si="157"/>
        <v>0</v>
      </c>
      <c r="AO199" s="42"/>
      <c r="AP199" s="42">
        <f t="shared" si="126"/>
        <v>0</v>
      </c>
      <c r="AQ199" s="42">
        <f t="shared" si="127"/>
        <v>0</v>
      </c>
      <c r="AR199" s="42"/>
      <c r="AS199" s="42">
        <f t="shared" si="128"/>
        <v>0</v>
      </c>
      <c r="AT199" s="42">
        <f t="shared" si="129"/>
        <v>0</v>
      </c>
      <c r="AU199" s="42"/>
      <c r="AV199" s="42">
        <f t="shared" si="138"/>
        <v>0</v>
      </c>
      <c r="AW199" s="42">
        <f t="shared" si="133"/>
        <v>0</v>
      </c>
      <c r="AX199" s="41">
        <f t="shared" si="134"/>
        <v>0</v>
      </c>
      <c r="AY199" s="36">
        <f t="shared" ca="1" si="135"/>
        <v>0</v>
      </c>
      <c r="AZ199" s="13">
        <f t="shared" ca="1" si="136"/>
        <v>0</v>
      </c>
      <c r="BA199" s="67">
        <f t="shared" si="108"/>
        <v>0</v>
      </c>
      <c r="BB199" s="38">
        <f t="shared" ca="1" si="109"/>
        <v>0</v>
      </c>
      <c r="BC199" s="65">
        <f t="shared" ca="1" si="110"/>
        <v>0</v>
      </c>
      <c r="BE199" s="64">
        <f t="shared" si="137"/>
        <v>0</v>
      </c>
      <c r="BF199" s="35" t="str">
        <f>IF(BE199&lt;&gt;0,"MEDIDO","NÃO MEDIDO")</f>
        <v>NÃO MEDIDO</v>
      </c>
    </row>
    <row r="200" spans="1:58" ht="60" customHeight="1" x14ac:dyDescent="0.2">
      <c r="A200" s="21" t="s">
        <v>53</v>
      </c>
      <c r="B200" s="21"/>
      <c r="C200" s="52" t="s">
        <v>58</v>
      </c>
      <c r="D200" s="51" t="s">
        <v>57</v>
      </c>
      <c r="E200" s="7" t="s">
        <v>50</v>
      </c>
      <c r="F200" s="49">
        <v>5</v>
      </c>
      <c r="G200" s="50">
        <v>0</v>
      </c>
      <c r="H200" s="50">
        <v>0</v>
      </c>
      <c r="I200" s="50">
        <f t="shared" si="130"/>
        <v>5</v>
      </c>
      <c r="J200" s="68">
        <v>27.49</v>
      </c>
      <c r="K200" s="50">
        <f t="shared" si="131"/>
        <v>137.44999999999999</v>
      </c>
      <c r="L200" s="47"/>
      <c r="M200" s="46">
        <f t="shared" si="132"/>
        <v>0</v>
      </c>
      <c r="N200" s="42"/>
      <c r="O200" s="42">
        <f t="shared" si="140"/>
        <v>0</v>
      </c>
      <c r="P200" s="42">
        <f t="shared" si="141"/>
        <v>0</v>
      </c>
      <c r="Q200" s="42"/>
      <c r="R200" s="42">
        <f t="shared" si="142"/>
        <v>0</v>
      </c>
      <c r="S200" s="42">
        <f t="shared" si="143"/>
        <v>0</v>
      </c>
      <c r="T200" s="42"/>
      <c r="U200" s="42">
        <f t="shared" si="144"/>
        <v>0</v>
      </c>
      <c r="V200" s="42">
        <f t="shared" si="145"/>
        <v>0</v>
      </c>
      <c r="W200" s="42"/>
      <c r="X200" s="42">
        <f t="shared" si="146"/>
        <v>0</v>
      </c>
      <c r="Y200" s="42">
        <f t="shared" si="147"/>
        <v>0</v>
      </c>
      <c r="Z200" s="42"/>
      <c r="AA200" s="42">
        <f t="shared" si="148"/>
        <v>0</v>
      </c>
      <c r="AB200" s="42">
        <f t="shared" si="149"/>
        <v>0</v>
      </c>
      <c r="AC200" s="42"/>
      <c r="AD200" s="42">
        <f t="shared" si="150"/>
        <v>0</v>
      </c>
      <c r="AE200" s="42">
        <f t="shared" si="151"/>
        <v>0</v>
      </c>
      <c r="AF200" s="42"/>
      <c r="AG200" s="42">
        <f t="shared" si="152"/>
        <v>0</v>
      </c>
      <c r="AH200" s="42">
        <f t="shared" si="153"/>
        <v>0</v>
      </c>
      <c r="AI200" s="42"/>
      <c r="AJ200" s="42">
        <f t="shared" si="154"/>
        <v>0</v>
      </c>
      <c r="AK200" s="42">
        <f t="shared" si="155"/>
        <v>0</v>
      </c>
      <c r="AL200" s="42"/>
      <c r="AM200" s="42">
        <f t="shared" si="158"/>
        <v>0</v>
      </c>
      <c r="AN200" s="42">
        <f t="shared" si="157"/>
        <v>0</v>
      </c>
      <c r="AO200" s="42"/>
      <c r="AP200" s="42">
        <f t="shared" si="126"/>
        <v>0</v>
      </c>
      <c r="AQ200" s="42">
        <f t="shared" si="127"/>
        <v>0</v>
      </c>
      <c r="AR200" s="42"/>
      <c r="AS200" s="42">
        <f t="shared" si="128"/>
        <v>0</v>
      </c>
      <c r="AT200" s="42">
        <f t="shared" si="129"/>
        <v>0</v>
      </c>
      <c r="AU200" s="42"/>
      <c r="AV200" s="42">
        <f t="shared" si="138"/>
        <v>0</v>
      </c>
      <c r="AW200" s="42">
        <f t="shared" si="133"/>
        <v>0</v>
      </c>
      <c r="AX200" s="41">
        <f t="shared" si="134"/>
        <v>0</v>
      </c>
      <c r="AY200" s="36">
        <f t="shared" ca="1" si="135"/>
        <v>0</v>
      </c>
      <c r="AZ200" s="13">
        <f t="shared" ca="1" si="136"/>
        <v>0</v>
      </c>
      <c r="BA200" s="67">
        <f t="shared" si="108"/>
        <v>5</v>
      </c>
      <c r="BB200" s="38">
        <f t="shared" ca="1" si="109"/>
        <v>137.44999999999999</v>
      </c>
      <c r="BC200" s="65">
        <f t="shared" ca="1" si="110"/>
        <v>0</v>
      </c>
      <c r="BE200" s="64">
        <f t="shared" si="137"/>
        <v>0</v>
      </c>
      <c r="BF200" s="35" t="str">
        <f>IF(BE200&lt;&gt;0,"MEDIDO","NÃO MEDIDO")</f>
        <v>NÃO MEDIDO</v>
      </c>
    </row>
    <row r="201" spans="1:58" ht="30" customHeight="1" x14ac:dyDescent="0.2">
      <c r="A201" s="21" t="s">
        <v>53</v>
      </c>
      <c r="B201" s="21"/>
      <c r="C201" s="52" t="s">
        <v>245</v>
      </c>
      <c r="D201" s="51" t="s">
        <v>244</v>
      </c>
      <c r="E201" s="7" t="s">
        <v>67</v>
      </c>
      <c r="F201" s="49">
        <v>3.5</v>
      </c>
      <c r="G201" s="50">
        <v>0</v>
      </c>
      <c r="H201" s="50">
        <v>0</v>
      </c>
      <c r="I201" s="50">
        <f t="shared" si="130"/>
        <v>3.5</v>
      </c>
      <c r="J201" s="68">
        <v>86.76</v>
      </c>
      <c r="K201" s="50">
        <f t="shared" si="131"/>
        <v>303.66000000000003</v>
      </c>
      <c r="L201" s="47"/>
      <c r="M201" s="46">
        <f t="shared" si="132"/>
        <v>0</v>
      </c>
      <c r="N201" s="42"/>
      <c r="O201" s="42">
        <f t="shared" si="140"/>
        <v>0</v>
      </c>
      <c r="P201" s="42">
        <f t="shared" si="141"/>
        <v>0</v>
      </c>
      <c r="Q201" s="42"/>
      <c r="R201" s="42">
        <f t="shared" si="142"/>
        <v>0</v>
      </c>
      <c r="S201" s="42">
        <f t="shared" si="143"/>
        <v>0</v>
      </c>
      <c r="T201" s="42"/>
      <c r="U201" s="42">
        <f t="shared" si="144"/>
        <v>0</v>
      </c>
      <c r="V201" s="42">
        <f t="shared" si="145"/>
        <v>0</v>
      </c>
      <c r="W201" s="42"/>
      <c r="X201" s="42">
        <f t="shared" si="146"/>
        <v>0</v>
      </c>
      <c r="Y201" s="42">
        <f t="shared" si="147"/>
        <v>0</v>
      </c>
      <c r="Z201" s="42"/>
      <c r="AA201" s="42">
        <f t="shared" si="148"/>
        <v>0</v>
      </c>
      <c r="AB201" s="42">
        <f t="shared" si="149"/>
        <v>0</v>
      </c>
      <c r="AC201" s="42"/>
      <c r="AD201" s="42">
        <f t="shared" si="150"/>
        <v>0</v>
      </c>
      <c r="AE201" s="42">
        <f t="shared" si="151"/>
        <v>0</v>
      </c>
      <c r="AF201" s="42"/>
      <c r="AG201" s="42">
        <f t="shared" si="152"/>
        <v>0</v>
      </c>
      <c r="AH201" s="42">
        <f t="shared" si="153"/>
        <v>0</v>
      </c>
      <c r="AI201" s="42"/>
      <c r="AJ201" s="42">
        <f t="shared" si="154"/>
        <v>0</v>
      </c>
      <c r="AK201" s="42">
        <f t="shared" si="155"/>
        <v>0</v>
      </c>
      <c r="AL201" s="42"/>
      <c r="AM201" s="42">
        <f t="shared" si="158"/>
        <v>0</v>
      </c>
      <c r="AN201" s="42">
        <f t="shared" si="157"/>
        <v>0</v>
      </c>
      <c r="AO201" s="42"/>
      <c r="AP201" s="42">
        <f t="shared" si="126"/>
        <v>0</v>
      </c>
      <c r="AQ201" s="42">
        <f t="shared" si="127"/>
        <v>0</v>
      </c>
      <c r="AR201" s="42"/>
      <c r="AS201" s="42">
        <f t="shared" si="128"/>
        <v>0</v>
      </c>
      <c r="AT201" s="42">
        <f t="shared" si="129"/>
        <v>0</v>
      </c>
      <c r="AU201" s="42"/>
      <c r="AV201" s="42">
        <f t="shared" si="138"/>
        <v>0</v>
      </c>
      <c r="AW201" s="42">
        <f t="shared" si="133"/>
        <v>0</v>
      </c>
      <c r="AX201" s="41">
        <f t="shared" si="134"/>
        <v>0</v>
      </c>
      <c r="AY201" s="36">
        <f t="shared" ca="1" si="135"/>
        <v>0</v>
      </c>
      <c r="AZ201" s="13">
        <f t="shared" ca="1" si="136"/>
        <v>0</v>
      </c>
      <c r="BA201" s="67">
        <f t="shared" si="108"/>
        <v>3.5</v>
      </c>
      <c r="BB201" s="38">
        <f t="shared" ca="1" si="109"/>
        <v>303.66000000000003</v>
      </c>
      <c r="BC201" s="65">
        <f t="shared" ca="1" si="110"/>
        <v>0</v>
      </c>
      <c r="BE201" s="64">
        <f t="shared" si="137"/>
        <v>0</v>
      </c>
      <c r="BF201" s="35" t="str">
        <f>IF(BE201&lt;&gt;0,"MEDIDO","NÃO MEDIDO")</f>
        <v>NÃO MEDIDO</v>
      </c>
    </row>
    <row r="202" spans="1:58" ht="30" customHeight="1" x14ac:dyDescent="0.2">
      <c r="A202" s="21" t="s">
        <v>55</v>
      </c>
      <c r="B202" s="21"/>
      <c r="C202" s="52">
        <v>10</v>
      </c>
      <c r="D202" s="51" t="s">
        <v>243</v>
      </c>
      <c r="E202" s="7"/>
      <c r="F202" s="49"/>
      <c r="G202" s="50">
        <v>0</v>
      </c>
      <c r="H202" s="50">
        <v>0</v>
      </c>
      <c r="I202" s="50">
        <f t="shared" si="130"/>
        <v>0</v>
      </c>
      <c r="J202" s="68"/>
      <c r="K202" s="50">
        <f t="shared" si="131"/>
        <v>0</v>
      </c>
      <c r="L202" s="47"/>
      <c r="M202" s="46">
        <f t="shared" si="132"/>
        <v>0</v>
      </c>
      <c r="N202" s="42"/>
      <c r="O202" s="42">
        <f t="shared" si="140"/>
        <v>0</v>
      </c>
      <c r="P202" s="42">
        <f t="shared" si="141"/>
        <v>0</v>
      </c>
      <c r="Q202" s="42"/>
      <c r="R202" s="42">
        <f t="shared" si="142"/>
        <v>0</v>
      </c>
      <c r="S202" s="42">
        <f t="shared" si="143"/>
        <v>0</v>
      </c>
      <c r="T202" s="42"/>
      <c r="U202" s="42">
        <f t="shared" si="144"/>
        <v>0</v>
      </c>
      <c r="V202" s="42">
        <f t="shared" si="145"/>
        <v>0</v>
      </c>
      <c r="W202" s="42"/>
      <c r="X202" s="42">
        <f t="shared" si="146"/>
        <v>0</v>
      </c>
      <c r="Y202" s="42">
        <f t="shared" si="147"/>
        <v>0</v>
      </c>
      <c r="Z202" s="42"/>
      <c r="AA202" s="42">
        <f t="shared" si="148"/>
        <v>0</v>
      </c>
      <c r="AB202" s="42">
        <f t="shared" si="149"/>
        <v>0</v>
      </c>
      <c r="AC202" s="42"/>
      <c r="AD202" s="42">
        <f t="shared" si="150"/>
        <v>0</v>
      </c>
      <c r="AE202" s="42">
        <f t="shared" si="151"/>
        <v>0</v>
      </c>
      <c r="AF202" s="42"/>
      <c r="AG202" s="42">
        <f t="shared" si="152"/>
        <v>0</v>
      </c>
      <c r="AH202" s="42">
        <f t="shared" si="153"/>
        <v>0</v>
      </c>
      <c r="AI202" s="42"/>
      <c r="AJ202" s="42">
        <f t="shared" si="154"/>
        <v>0</v>
      </c>
      <c r="AK202" s="42">
        <f t="shared" si="155"/>
        <v>0</v>
      </c>
      <c r="AL202" s="42"/>
      <c r="AM202" s="42">
        <f t="shared" si="158"/>
        <v>0</v>
      </c>
      <c r="AN202" s="42">
        <f t="shared" si="157"/>
        <v>0</v>
      </c>
      <c r="AO202" s="42"/>
      <c r="AP202" s="42">
        <f t="shared" si="126"/>
        <v>0</v>
      </c>
      <c r="AQ202" s="42">
        <f t="shared" si="127"/>
        <v>0</v>
      </c>
      <c r="AR202" s="42"/>
      <c r="AS202" s="42">
        <f t="shared" si="128"/>
        <v>0</v>
      </c>
      <c r="AT202" s="42">
        <f t="shared" si="129"/>
        <v>0</v>
      </c>
      <c r="AU202" s="42"/>
      <c r="AV202" s="42">
        <f t="shared" si="138"/>
        <v>0</v>
      </c>
      <c r="AW202" s="42">
        <f t="shared" si="133"/>
        <v>0</v>
      </c>
      <c r="AX202" s="41">
        <f t="shared" si="134"/>
        <v>0</v>
      </c>
      <c r="AY202" s="36">
        <f t="shared" ca="1" si="135"/>
        <v>0</v>
      </c>
      <c r="AZ202" s="13">
        <f t="shared" ca="1" si="136"/>
        <v>0</v>
      </c>
      <c r="BA202" s="67">
        <f t="shared" si="108"/>
        <v>0</v>
      </c>
      <c r="BB202" s="38">
        <f t="shared" ca="1" si="109"/>
        <v>0</v>
      </c>
      <c r="BC202" s="65">
        <f t="shared" ca="1" si="110"/>
        <v>0</v>
      </c>
      <c r="BE202" s="64">
        <f t="shared" si="137"/>
        <v>0</v>
      </c>
      <c r="BF202" s="53" t="str">
        <f>IF(COUNTIF(BF203:BF206,"MEDIDO")&lt;&gt;0,"MEDIDO","NÃO MEDIDO")</f>
        <v>NÃO MEDIDO</v>
      </c>
    </row>
    <row r="203" spans="1:58" ht="30" customHeight="1" x14ac:dyDescent="0.2">
      <c r="A203" s="21" t="s">
        <v>55</v>
      </c>
      <c r="B203" s="21"/>
      <c r="C203" s="52">
        <v>100300</v>
      </c>
      <c r="D203" s="51" t="s">
        <v>242</v>
      </c>
      <c r="E203" s="7"/>
      <c r="F203" s="49"/>
      <c r="G203" s="50">
        <v>0</v>
      </c>
      <c r="H203" s="50">
        <v>0</v>
      </c>
      <c r="I203" s="50">
        <f t="shared" si="130"/>
        <v>0</v>
      </c>
      <c r="J203" s="68"/>
      <c r="K203" s="50">
        <f t="shared" si="131"/>
        <v>0</v>
      </c>
      <c r="L203" s="47"/>
      <c r="M203" s="46">
        <f t="shared" si="132"/>
        <v>0</v>
      </c>
      <c r="N203" s="42"/>
      <c r="O203" s="42">
        <f t="shared" si="140"/>
        <v>0</v>
      </c>
      <c r="P203" s="42">
        <f t="shared" si="141"/>
        <v>0</v>
      </c>
      <c r="Q203" s="42"/>
      <c r="R203" s="42">
        <f t="shared" si="142"/>
        <v>0</v>
      </c>
      <c r="S203" s="42">
        <f t="shared" si="143"/>
        <v>0</v>
      </c>
      <c r="T203" s="42"/>
      <c r="U203" s="42">
        <f t="shared" si="144"/>
        <v>0</v>
      </c>
      <c r="V203" s="42">
        <f t="shared" si="145"/>
        <v>0</v>
      </c>
      <c r="W203" s="42"/>
      <c r="X203" s="42">
        <f t="shared" si="146"/>
        <v>0</v>
      </c>
      <c r="Y203" s="42">
        <f t="shared" si="147"/>
        <v>0</v>
      </c>
      <c r="Z203" s="42"/>
      <c r="AA203" s="42">
        <f t="shared" si="148"/>
        <v>0</v>
      </c>
      <c r="AB203" s="42">
        <f t="shared" si="149"/>
        <v>0</v>
      </c>
      <c r="AC203" s="42"/>
      <c r="AD203" s="42">
        <f t="shared" si="150"/>
        <v>0</v>
      </c>
      <c r="AE203" s="42">
        <f t="shared" si="151"/>
        <v>0</v>
      </c>
      <c r="AF203" s="42"/>
      <c r="AG203" s="42">
        <f t="shared" si="152"/>
        <v>0</v>
      </c>
      <c r="AH203" s="42">
        <f t="shared" si="153"/>
        <v>0</v>
      </c>
      <c r="AI203" s="42"/>
      <c r="AJ203" s="42">
        <f t="shared" si="154"/>
        <v>0</v>
      </c>
      <c r="AK203" s="42">
        <f t="shared" si="155"/>
        <v>0</v>
      </c>
      <c r="AL203" s="42"/>
      <c r="AM203" s="42">
        <f t="shared" si="158"/>
        <v>0</v>
      </c>
      <c r="AN203" s="42">
        <f t="shared" si="157"/>
        <v>0</v>
      </c>
      <c r="AO203" s="42"/>
      <c r="AP203" s="42">
        <f t="shared" si="126"/>
        <v>0</v>
      </c>
      <c r="AQ203" s="42">
        <f t="shared" si="127"/>
        <v>0</v>
      </c>
      <c r="AR203" s="42"/>
      <c r="AS203" s="42">
        <f t="shared" si="128"/>
        <v>0</v>
      </c>
      <c r="AT203" s="42">
        <f t="shared" si="129"/>
        <v>0</v>
      </c>
      <c r="AU203" s="42"/>
      <c r="AV203" s="42">
        <f t="shared" si="138"/>
        <v>0</v>
      </c>
      <c r="AW203" s="42">
        <f t="shared" si="133"/>
        <v>0</v>
      </c>
      <c r="AX203" s="41">
        <f t="shared" si="134"/>
        <v>0</v>
      </c>
      <c r="AY203" s="36">
        <f t="shared" ca="1" si="135"/>
        <v>0</v>
      </c>
      <c r="AZ203" s="13">
        <f t="shared" ca="1" si="136"/>
        <v>0</v>
      </c>
      <c r="BA203" s="67">
        <f t="shared" si="108"/>
        <v>0</v>
      </c>
      <c r="BB203" s="38">
        <f t="shared" ca="1" si="109"/>
        <v>0</v>
      </c>
      <c r="BC203" s="65">
        <f t="shared" ca="1" si="110"/>
        <v>0</v>
      </c>
      <c r="BE203" s="64">
        <f t="shared" si="137"/>
        <v>0</v>
      </c>
      <c r="BF203" s="53" t="str">
        <f>IF(COUNTIF(BF204:BF206,"MEDIDO")&lt;&gt;0,"MEDIDO","NÃO MEDIDO")</f>
        <v>NÃO MEDIDO</v>
      </c>
    </row>
    <row r="204" spans="1:58" ht="60" customHeight="1" x14ac:dyDescent="0.2">
      <c r="A204" s="21" t="s">
        <v>53</v>
      </c>
      <c r="B204" s="21"/>
      <c r="C204" s="52" t="s">
        <v>241</v>
      </c>
      <c r="D204" s="51" t="s">
        <v>240</v>
      </c>
      <c r="E204" s="7" t="s">
        <v>50</v>
      </c>
      <c r="F204" s="49">
        <v>28.5</v>
      </c>
      <c r="G204" s="50">
        <v>0</v>
      </c>
      <c r="H204" s="50">
        <v>-28.5</v>
      </c>
      <c r="I204" s="50">
        <f t="shared" si="130"/>
        <v>0</v>
      </c>
      <c r="J204" s="68">
        <v>243.93</v>
      </c>
      <c r="K204" s="50">
        <f t="shared" si="131"/>
        <v>0</v>
      </c>
      <c r="L204" s="47"/>
      <c r="M204" s="46">
        <f t="shared" si="132"/>
        <v>0</v>
      </c>
      <c r="N204" s="42"/>
      <c r="O204" s="42">
        <f t="shared" si="140"/>
        <v>0</v>
      </c>
      <c r="P204" s="42">
        <f t="shared" si="141"/>
        <v>0</v>
      </c>
      <c r="Q204" s="42"/>
      <c r="R204" s="42">
        <f t="shared" si="142"/>
        <v>0</v>
      </c>
      <c r="S204" s="42">
        <f t="shared" si="143"/>
        <v>0</v>
      </c>
      <c r="T204" s="42"/>
      <c r="U204" s="42">
        <f t="shared" si="144"/>
        <v>0</v>
      </c>
      <c r="V204" s="42">
        <f t="shared" si="145"/>
        <v>0</v>
      </c>
      <c r="W204" s="42"/>
      <c r="X204" s="42">
        <f t="shared" si="146"/>
        <v>0</v>
      </c>
      <c r="Y204" s="42">
        <f t="shared" si="147"/>
        <v>0</v>
      </c>
      <c r="Z204" s="42"/>
      <c r="AA204" s="42">
        <f t="shared" si="148"/>
        <v>0</v>
      </c>
      <c r="AB204" s="42">
        <f t="shared" si="149"/>
        <v>0</v>
      </c>
      <c r="AC204" s="42"/>
      <c r="AD204" s="42">
        <f t="shared" si="150"/>
        <v>0</v>
      </c>
      <c r="AE204" s="42">
        <f t="shared" si="151"/>
        <v>0</v>
      </c>
      <c r="AF204" s="42"/>
      <c r="AG204" s="42">
        <f t="shared" si="152"/>
        <v>0</v>
      </c>
      <c r="AH204" s="42">
        <f t="shared" si="153"/>
        <v>0</v>
      </c>
      <c r="AI204" s="42"/>
      <c r="AJ204" s="42">
        <f t="shared" si="154"/>
        <v>0</v>
      </c>
      <c r="AK204" s="42">
        <f t="shared" si="155"/>
        <v>0</v>
      </c>
      <c r="AL204" s="42"/>
      <c r="AM204" s="42">
        <f t="shared" si="158"/>
        <v>0</v>
      </c>
      <c r="AN204" s="42">
        <f t="shared" si="157"/>
        <v>0</v>
      </c>
      <c r="AO204" s="42"/>
      <c r="AP204" s="42">
        <f t="shared" si="126"/>
        <v>0</v>
      </c>
      <c r="AQ204" s="42">
        <f t="shared" si="127"/>
        <v>0</v>
      </c>
      <c r="AR204" s="42"/>
      <c r="AS204" s="42">
        <f t="shared" si="128"/>
        <v>0</v>
      </c>
      <c r="AT204" s="42">
        <f t="shared" si="129"/>
        <v>0</v>
      </c>
      <c r="AU204" s="42"/>
      <c r="AV204" s="42">
        <f t="shared" si="138"/>
        <v>0</v>
      </c>
      <c r="AW204" s="42">
        <f t="shared" si="133"/>
        <v>0</v>
      </c>
      <c r="AX204" s="41">
        <f t="shared" si="134"/>
        <v>0</v>
      </c>
      <c r="AY204" s="36">
        <f t="shared" ca="1" si="135"/>
        <v>0</v>
      </c>
      <c r="AZ204" s="13">
        <f t="shared" ca="1" si="136"/>
        <v>0</v>
      </c>
      <c r="BA204" s="67">
        <f t="shared" si="108"/>
        <v>0</v>
      </c>
      <c r="BB204" s="38">
        <f t="shared" ca="1" si="109"/>
        <v>0</v>
      </c>
      <c r="BC204" s="65">
        <f t="shared" ca="1" si="110"/>
        <v>0</v>
      </c>
      <c r="BE204" s="64">
        <f t="shared" si="137"/>
        <v>0</v>
      </c>
      <c r="BF204" s="35" t="str">
        <f>IF(BE204&lt;&gt;0,"MEDIDO","NÃO MEDIDO")</f>
        <v>NÃO MEDIDO</v>
      </c>
    </row>
    <row r="205" spans="1:58" ht="60" customHeight="1" x14ac:dyDescent="0.2">
      <c r="A205" s="21" t="s">
        <v>53</v>
      </c>
      <c r="B205" s="21"/>
      <c r="C205" s="52" t="s">
        <v>239</v>
      </c>
      <c r="D205" s="51" t="s">
        <v>238</v>
      </c>
      <c r="E205" s="7" t="s">
        <v>50</v>
      </c>
      <c r="F205" s="49">
        <v>3</v>
      </c>
      <c r="G205" s="50">
        <v>0</v>
      </c>
      <c r="H205" s="50">
        <v>-3</v>
      </c>
      <c r="I205" s="50">
        <f t="shared" si="130"/>
        <v>0</v>
      </c>
      <c r="J205" s="68">
        <v>204.47</v>
      </c>
      <c r="K205" s="50">
        <f t="shared" si="131"/>
        <v>0</v>
      </c>
      <c r="L205" s="47"/>
      <c r="M205" s="46">
        <f t="shared" si="132"/>
        <v>0</v>
      </c>
      <c r="N205" s="42"/>
      <c r="O205" s="42">
        <f t="shared" si="140"/>
        <v>0</v>
      </c>
      <c r="P205" s="42">
        <f t="shared" si="141"/>
        <v>0</v>
      </c>
      <c r="Q205" s="42"/>
      <c r="R205" s="42">
        <f t="shared" si="142"/>
        <v>0</v>
      </c>
      <c r="S205" s="42">
        <f t="shared" si="143"/>
        <v>0</v>
      </c>
      <c r="T205" s="42"/>
      <c r="U205" s="42">
        <f t="shared" si="144"/>
        <v>0</v>
      </c>
      <c r="V205" s="42">
        <f t="shared" si="145"/>
        <v>0</v>
      </c>
      <c r="W205" s="42"/>
      <c r="X205" s="42">
        <f t="shared" si="146"/>
        <v>0</v>
      </c>
      <c r="Y205" s="42">
        <f t="shared" si="147"/>
        <v>0</v>
      </c>
      <c r="Z205" s="42"/>
      <c r="AA205" s="42">
        <f t="shared" si="148"/>
        <v>0</v>
      </c>
      <c r="AB205" s="42">
        <f t="shared" si="149"/>
        <v>0</v>
      </c>
      <c r="AC205" s="42"/>
      <c r="AD205" s="42">
        <f t="shared" si="150"/>
        <v>0</v>
      </c>
      <c r="AE205" s="42">
        <f t="shared" si="151"/>
        <v>0</v>
      </c>
      <c r="AF205" s="42"/>
      <c r="AG205" s="42">
        <f t="shared" si="152"/>
        <v>0</v>
      </c>
      <c r="AH205" s="42">
        <f t="shared" si="153"/>
        <v>0</v>
      </c>
      <c r="AI205" s="42"/>
      <c r="AJ205" s="42">
        <f t="shared" si="154"/>
        <v>0</v>
      </c>
      <c r="AK205" s="42">
        <f t="shared" si="155"/>
        <v>0</v>
      </c>
      <c r="AL205" s="42"/>
      <c r="AM205" s="42">
        <f t="shared" si="158"/>
        <v>0</v>
      </c>
      <c r="AN205" s="42">
        <f t="shared" si="157"/>
        <v>0</v>
      </c>
      <c r="AO205" s="42"/>
      <c r="AP205" s="42">
        <f t="shared" si="126"/>
        <v>0</v>
      </c>
      <c r="AQ205" s="42">
        <f t="shared" si="127"/>
        <v>0</v>
      </c>
      <c r="AR205" s="42"/>
      <c r="AS205" s="42">
        <f t="shared" si="128"/>
        <v>0</v>
      </c>
      <c r="AT205" s="42">
        <f t="shared" si="129"/>
        <v>0</v>
      </c>
      <c r="AU205" s="42"/>
      <c r="AV205" s="42">
        <f t="shared" si="138"/>
        <v>0</v>
      </c>
      <c r="AW205" s="42">
        <f t="shared" si="133"/>
        <v>0</v>
      </c>
      <c r="AX205" s="41">
        <f t="shared" si="134"/>
        <v>0</v>
      </c>
      <c r="AY205" s="36">
        <f t="shared" ca="1" si="135"/>
        <v>0</v>
      </c>
      <c r="AZ205" s="13">
        <f t="shared" ca="1" si="136"/>
        <v>0</v>
      </c>
      <c r="BA205" s="67">
        <f t="shared" si="108"/>
        <v>0</v>
      </c>
      <c r="BB205" s="38">
        <f t="shared" ca="1" si="109"/>
        <v>0</v>
      </c>
      <c r="BC205" s="65">
        <f t="shared" ca="1" si="110"/>
        <v>0</v>
      </c>
      <c r="BE205" s="64">
        <f t="shared" si="137"/>
        <v>0</v>
      </c>
      <c r="BF205" s="35" t="str">
        <f>IF(BE205&lt;&gt;0,"MEDIDO","NÃO MEDIDO")</f>
        <v>NÃO MEDIDO</v>
      </c>
    </row>
    <row r="206" spans="1:58" ht="60" customHeight="1" x14ac:dyDescent="0.2">
      <c r="A206" s="21" t="s">
        <v>53</v>
      </c>
      <c r="B206" s="21"/>
      <c r="C206" s="52" t="s">
        <v>237</v>
      </c>
      <c r="D206" s="51" t="s">
        <v>236</v>
      </c>
      <c r="E206" s="7" t="s">
        <v>50</v>
      </c>
      <c r="F206" s="49">
        <v>13.5</v>
      </c>
      <c r="G206" s="50">
        <v>0</v>
      </c>
      <c r="H206" s="50">
        <v>-13.5</v>
      </c>
      <c r="I206" s="50">
        <f t="shared" si="130"/>
        <v>0</v>
      </c>
      <c r="J206" s="68">
        <v>171.13</v>
      </c>
      <c r="K206" s="50">
        <f t="shared" si="131"/>
        <v>0</v>
      </c>
      <c r="L206" s="47"/>
      <c r="M206" s="46">
        <f t="shared" si="132"/>
        <v>0</v>
      </c>
      <c r="N206" s="42"/>
      <c r="O206" s="42">
        <f t="shared" si="140"/>
        <v>0</v>
      </c>
      <c r="P206" s="42">
        <f t="shared" si="141"/>
        <v>0</v>
      </c>
      <c r="Q206" s="42"/>
      <c r="R206" s="42">
        <f t="shared" si="142"/>
        <v>0</v>
      </c>
      <c r="S206" s="42">
        <f t="shared" si="143"/>
        <v>0</v>
      </c>
      <c r="T206" s="42"/>
      <c r="U206" s="42">
        <f t="shared" si="144"/>
        <v>0</v>
      </c>
      <c r="V206" s="42">
        <f t="shared" si="145"/>
        <v>0</v>
      </c>
      <c r="W206" s="42"/>
      <c r="X206" s="42">
        <f t="shared" si="146"/>
        <v>0</v>
      </c>
      <c r="Y206" s="42">
        <f t="shared" si="147"/>
        <v>0</v>
      </c>
      <c r="Z206" s="42"/>
      <c r="AA206" s="42">
        <f t="shared" si="148"/>
        <v>0</v>
      </c>
      <c r="AB206" s="42">
        <f t="shared" si="149"/>
        <v>0</v>
      </c>
      <c r="AC206" s="42"/>
      <c r="AD206" s="42">
        <f t="shared" si="150"/>
        <v>0</v>
      </c>
      <c r="AE206" s="42">
        <f t="shared" si="151"/>
        <v>0</v>
      </c>
      <c r="AF206" s="42"/>
      <c r="AG206" s="42">
        <f t="shared" si="152"/>
        <v>0</v>
      </c>
      <c r="AH206" s="42">
        <f t="shared" si="153"/>
        <v>0</v>
      </c>
      <c r="AI206" s="42"/>
      <c r="AJ206" s="42">
        <f t="shared" si="154"/>
        <v>0</v>
      </c>
      <c r="AK206" s="42">
        <f t="shared" si="155"/>
        <v>0</v>
      </c>
      <c r="AL206" s="42"/>
      <c r="AM206" s="42">
        <f t="shared" si="158"/>
        <v>0</v>
      </c>
      <c r="AN206" s="42">
        <f t="shared" si="157"/>
        <v>0</v>
      </c>
      <c r="AO206" s="42"/>
      <c r="AP206" s="42">
        <f t="shared" si="126"/>
        <v>0</v>
      </c>
      <c r="AQ206" s="42">
        <f t="shared" si="127"/>
        <v>0</v>
      </c>
      <c r="AR206" s="42"/>
      <c r="AS206" s="42">
        <f t="shared" si="128"/>
        <v>0</v>
      </c>
      <c r="AT206" s="42">
        <f t="shared" si="129"/>
        <v>0</v>
      </c>
      <c r="AU206" s="42"/>
      <c r="AV206" s="42">
        <f t="shared" si="138"/>
        <v>0</v>
      </c>
      <c r="AW206" s="42">
        <f t="shared" si="133"/>
        <v>0</v>
      </c>
      <c r="AX206" s="41">
        <f t="shared" si="134"/>
        <v>0</v>
      </c>
      <c r="AY206" s="36">
        <f t="shared" ca="1" si="135"/>
        <v>0</v>
      </c>
      <c r="AZ206" s="13">
        <f t="shared" ca="1" si="136"/>
        <v>0</v>
      </c>
      <c r="BA206" s="67">
        <f t="shared" si="108"/>
        <v>0</v>
      </c>
      <c r="BB206" s="38">
        <f t="shared" ca="1" si="109"/>
        <v>0</v>
      </c>
      <c r="BC206" s="65">
        <f t="shared" ca="1" si="110"/>
        <v>0</v>
      </c>
      <c r="BE206" s="64">
        <f t="shared" si="137"/>
        <v>0</v>
      </c>
      <c r="BF206" s="35" t="str">
        <f>IF(BE206&lt;&gt;0,"MEDIDO","NÃO MEDIDO")</f>
        <v>NÃO MEDIDO</v>
      </c>
    </row>
    <row r="207" spans="1:58" ht="30" customHeight="1" x14ac:dyDescent="0.2">
      <c r="A207" s="21" t="s">
        <v>55</v>
      </c>
      <c r="B207" s="21"/>
      <c r="C207" s="52">
        <v>12</v>
      </c>
      <c r="D207" s="51" t="s">
        <v>235</v>
      </c>
      <c r="E207" s="7"/>
      <c r="F207" s="49"/>
      <c r="G207" s="50">
        <v>0</v>
      </c>
      <c r="H207" s="50">
        <v>0</v>
      </c>
      <c r="I207" s="50">
        <f t="shared" si="130"/>
        <v>0</v>
      </c>
      <c r="J207" s="68"/>
      <c r="K207" s="50">
        <f t="shared" si="131"/>
        <v>0</v>
      </c>
      <c r="L207" s="47"/>
      <c r="M207" s="46">
        <f t="shared" si="132"/>
        <v>0</v>
      </c>
      <c r="N207" s="42"/>
      <c r="O207" s="42">
        <f t="shared" si="140"/>
        <v>0</v>
      </c>
      <c r="P207" s="42">
        <f t="shared" si="141"/>
        <v>0</v>
      </c>
      <c r="Q207" s="42"/>
      <c r="R207" s="42">
        <f t="shared" si="142"/>
        <v>0</v>
      </c>
      <c r="S207" s="42">
        <f t="shared" si="143"/>
        <v>0</v>
      </c>
      <c r="T207" s="42"/>
      <c r="U207" s="42">
        <f t="shared" si="144"/>
        <v>0</v>
      </c>
      <c r="V207" s="42">
        <f t="shared" si="145"/>
        <v>0</v>
      </c>
      <c r="W207" s="42"/>
      <c r="X207" s="42">
        <f t="shared" si="146"/>
        <v>0</v>
      </c>
      <c r="Y207" s="42">
        <f t="shared" si="147"/>
        <v>0</v>
      </c>
      <c r="Z207" s="42"/>
      <c r="AA207" s="42">
        <f t="shared" si="148"/>
        <v>0</v>
      </c>
      <c r="AB207" s="42">
        <f t="shared" si="149"/>
        <v>0</v>
      </c>
      <c r="AC207" s="42"/>
      <c r="AD207" s="42">
        <f t="shared" si="150"/>
        <v>0</v>
      </c>
      <c r="AE207" s="42">
        <f t="shared" si="151"/>
        <v>0</v>
      </c>
      <c r="AF207" s="42"/>
      <c r="AG207" s="42">
        <f t="shared" si="152"/>
        <v>0</v>
      </c>
      <c r="AH207" s="42">
        <f t="shared" si="153"/>
        <v>0</v>
      </c>
      <c r="AI207" s="42"/>
      <c r="AJ207" s="42">
        <f t="shared" si="154"/>
        <v>0</v>
      </c>
      <c r="AK207" s="42">
        <f t="shared" si="155"/>
        <v>0</v>
      </c>
      <c r="AL207" s="42"/>
      <c r="AM207" s="42">
        <f t="shared" si="158"/>
        <v>0</v>
      </c>
      <c r="AN207" s="42">
        <f t="shared" si="157"/>
        <v>0</v>
      </c>
      <c r="AO207" s="42"/>
      <c r="AP207" s="42">
        <f t="shared" si="126"/>
        <v>0</v>
      </c>
      <c r="AQ207" s="42">
        <f t="shared" si="127"/>
        <v>0</v>
      </c>
      <c r="AR207" s="42"/>
      <c r="AS207" s="42">
        <f t="shared" si="128"/>
        <v>0</v>
      </c>
      <c r="AT207" s="42">
        <f t="shared" si="129"/>
        <v>0</v>
      </c>
      <c r="AU207" s="42"/>
      <c r="AV207" s="42">
        <f t="shared" si="138"/>
        <v>0</v>
      </c>
      <c r="AW207" s="42">
        <f t="shared" si="133"/>
        <v>0</v>
      </c>
      <c r="AX207" s="41">
        <f t="shared" si="134"/>
        <v>0</v>
      </c>
      <c r="AY207" s="36">
        <f t="shared" ca="1" si="135"/>
        <v>0</v>
      </c>
      <c r="AZ207" s="13">
        <f t="shared" ca="1" si="136"/>
        <v>0</v>
      </c>
      <c r="BA207" s="67">
        <f t="shared" ref="BA207:BA270" si="159">I207-AX207</f>
        <v>0</v>
      </c>
      <c r="BB207" s="38">
        <f t="shared" ref="BB207:BB270" ca="1" si="160">K207-AY207</f>
        <v>0</v>
      </c>
      <c r="BC207" s="65">
        <f t="shared" ref="BC207:BC270" ca="1" si="161">M207-AZ207</f>
        <v>0</v>
      </c>
      <c r="BE207" s="64">
        <f t="shared" si="137"/>
        <v>0</v>
      </c>
      <c r="BF207" s="53" t="str">
        <f>IF(COUNTIF(BF208:BF209,"MEDIDO")&lt;&gt;0,"MEDIDO","NÃO MEDIDO")</f>
        <v>NÃO MEDIDO</v>
      </c>
    </row>
    <row r="208" spans="1:58" ht="30" customHeight="1" x14ac:dyDescent="0.2">
      <c r="A208" s="21" t="s">
        <v>55</v>
      </c>
      <c r="B208" s="21"/>
      <c r="C208" s="52">
        <v>120300</v>
      </c>
      <c r="D208" s="51" t="s">
        <v>234</v>
      </c>
      <c r="E208" s="7"/>
      <c r="F208" s="49"/>
      <c r="G208" s="50">
        <v>0</v>
      </c>
      <c r="H208" s="50">
        <v>0</v>
      </c>
      <c r="I208" s="50">
        <f t="shared" si="130"/>
        <v>0</v>
      </c>
      <c r="J208" s="68"/>
      <c r="K208" s="50">
        <f t="shared" si="131"/>
        <v>0</v>
      </c>
      <c r="L208" s="47"/>
      <c r="M208" s="46">
        <f t="shared" si="132"/>
        <v>0</v>
      </c>
      <c r="N208" s="42"/>
      <c r="O208" s="42">
        <f t="shared" ref="O208:O239" si="162">ROUND($N208*$J208,2)</f>
        <v>0</v>
      </c>
      <c r="P208" s="42">
        <f t="shared" ref="P208:P239" si="163">ROUND(N208*L208,2)</f>
        <v>0</v>
      </c>
      <c r="Q208" s="42"/>
      <c r="R208" s="42">
        <f t="shared" ref="R208:R239" si="164">ROUND($Q208*$J208,2)</f>
        <v>0</v>
      </c>
      <c r="S208" s="42">
        <f t="shared" ref="S208:S239" si="165">ROUND(Q208*$L208,2)</f>
        <v>0</v>
      </c>
      <c r="T208" s="42"/>
      <c r="U208" s="42">
        <f t="shared" ref="U208:U239" si="166">ROUND($T208*$J208,2)</f>
        <v>0</v>
      </c>
      <c r="V208" s="42">
        <f t="shared" ref="V208:V239" si="167">ROUND(T208*$L208,2)</f>
        <v>0</v>
      </c>
      <c r="W208" s="42"/>
      <c r="X208" s="42">
        <f t="shared" ref="X208:X239" si="168">ROUND($W208*$J208,2)</f>
        <v>0</v>
      </c>
      <c r="Y208" s="42">
        <f t="shared" ref="Y208:Y239" si="169">ROUND(W208*$L208,2)</f>
        <v>0</v>
      </c>
      <c r="Z208" s="42"/>
      <c r="AA208" s="42">
        <f t="shared" ref="AA208:AA239" si="170">ROUND($Z208*$J208,2)</f>
        <v>0</v>
      </c>
      <c r="AB208" s="42">
        <f t="shared" ref="AB208:AB239" si="171">ROUND(Z208*$L208,2)</f>
        <v>0</v>
      </c>
      <c r="AC208" s="42"/>
      <c r="AD208" s="42">
        <f t="shared" ref="AD208:AD239" si="172">ROUND($AC208*$J208,2)</f>
        <v>0</v>
      </c>
      <c r="AE208" s="42">
        <f t="shared" ref="AE208:AE239" si="173">ROUND(AC208*$L208,2)</f>
        <v>0</v>
      </c>
      <c r="AF208" s="42"/>
      <c r="AG208" s="42">
        <f t="shared" ref="AG208:AG239" si="174">ROUND($AF208*$J208,2)</f>
        <v>0</v>
      </c>
      <c r="AH208" s="42">
        <f t="shared" ref="AH208:AH239" si="175">ROUND(AF208*$L208,2)</f>
        <v>0</v>
      </c>
      <c r="AI208" s="42"/>
      <c r="AJ208" s="42">
        <f t="shared" si="154"/>
        <v>0</v>
      </c>
      <c r="AK208" s="42">
        <f t="shared" si="155"/>
        <v>0</v>
      </c>
      <c r="AL208" s="42"/>
      <c r="AM208" s="42">
        <f t="shared" si="158"/>
        <v>0</v>
      </c>
      <c r="AN208" s="42">
        <f t="shared" si="157"/>
        <v>0</v>
      </c>
      <c r="AO208" s="42"/>
      <c r="AP208" s="42">
        <f t="shared" ref="AP208:AP276" si="176">ROUND($AO208*$J208,2)</f>
        <v>0</v>
      </c>
      <c r="AQ208" s="42">
        <f t="shared" ref="AQ208:AQ276" si="177">ROUND($AO208*$L208,2)</f>
        <v>0</v>
      </c>
      <c r="AR208" s="42"/>
      <c r="AS208" s="42">
        <f t="shared" ref="AS208:AS276" si="178">ROUND($AR208*$J208,2)</f>
        <v>0</v>
      </c>
      <c r="AT208" s="42">
        <f t="shared" ref="AT208:AT276" si="179">ROUND($AR208*$L208,2)</f>
        <v>0</v>
      </c>
      <c r="AU208" s="42"/>
      <c r="AV208" s="42">
        <f t="shared" si="138"/>
        <v>0</v>
      </c>
      <c r="AW208" s="42">
        <f t="shared" si="133"/>
        <v>0</v>
      </c>
      <c r="AX208" s="41">
        <f t="shared" si="134"/>
        <v>0</v>
      </c>
      <c r="AY208" s="36">
        <f t="shared" ca="1" si="135"/>
        <v>0</v>
      </c>
      <c r="AZ208" s="13">
        <f t="shared" ca="1" si="136"/>
        <v>0</v>
      </c>
      <c r="BA208" s="67">
        <f t="shared" si="159"/>
        <v>0</v>
      </c>
      <c r="BB208" s="38">
        <f t="shared" ca="1" si="160"/>
        <v>0</v>
      </c>
      <c r="BC208" s="65">
        <f t="shared" ca="1" si="161"/>
        <v>0</v>
      </c>
      <c r="BE208" s="64">
        <f t="shared" si="137"/>
        <v>0</v>
      </c>
      <c r="BF208" s="53" t="str">
        <f>IF(COUNTIF(BF209:BF209,"MEDIDO")&lt;&gt;0,"MEDIDO","NÃO MEDIDO")</f>
        <v>NÃO MEDIDO</v>
      </c>
    </row>
    <row r="209" spans="1:58" ht="30" customHeight="1" x14ac:dyDescent="0.2">
      <c r="A209" s="21" t="s">
        <v>53</v>
      </c>
      <c r="B209" s="21"/>
      <c r="C209" s="52" t="s">
        <v>233</v>
      </c>
      <c r="D209" s="51" t="s">
        <v>232</v>
      </c>
      <c r="E209" s="7" t="s">
        <v>50</v>
      </c>
      <c r="F209" s="49">
        <v>5</v>
      </c>
      <c r="G209" s="50">
        <v>0</v>
      </c>
      <c r="H209" s="50">
        <v>-5</v>
      </c>
      <c r="I209" s="50">
        <f t="shared" ref="I209:I272" si="180">F209+G209+H209</f>
        <v>0</v>
      </c>
      <c r="J209" s="68">
        <v>1.1599999999999999</v>
      </c>
      <c r="K209" s="50">
        <f t="shared" ref="K209:K276" si="181">ROUND(($F209*$J209),2)+ROUND(($G209*$J209),2)+ROUND(($H209*$J209),2)</f>
        <v>0</v>
      </c>
      <c r="L209" s="47"/>
      <c r="M209" s="46">
        <f t="shared" ref="M209:M272" si="182">ROUND(I209*L209,2)</f>
        <v>0</v>
      </c>
      <c r="N209" s="42"/>
      <c r="O209" s="42">
        <f t="shared" si="162"/>
        <v>0</v>
      </c>
      <c r="P209" s="42">
        <f t="shared" si="163"/>
        <v>0</v>
      </c>
      <c r="Q209" s="42"/>
      <c r="R209" s="42">
        <f t="shared" si="164"/>
        <v>0</v>
      </c>
      <c r="S209" s="42">
        <f t="shared" si="165"/>
        <v>0</v>
      </c>
      <c r="T209" s="42"/>
      <c r="U209" s="42">
        <f t="shared" si="166"/>
        <v>0</v>
      </c>
      <c r="V209" s="42">
        <f t="shared" si="167"/>
        <v>0</v>
      </c>
      <c r="W209" s="42"/>
      <c r="X209" s="42">
        <f t="shared" si="168"/>
        <v>0</v>
      </c>
      <c r="Y209" s="42">
        <f t="shared" si="169"/>
        <v>0</v>
      </c>
      <c r="Z209" s="42"/>
      <c r="AA209" s="42">
        <f t="shared" si="170"/>
        <v>0</v>
      </c>
      <c r="AB209" s="42">
        <f t="shared" si="171"/>
        <v>0</v>
      </c>
      <c r="AC209" s="42"/>
      <c r="AD209" s="42">
        <f t="shared" si="172"/>
        <v>0</v>
      </c>
      <c r="AE209" s="42">
        <f t="shared" si="173"/>
        <v>0</v>
      </c>
      <c r="AF209" s="42"/>
      <c r="AG209" s="42">
        <f t="shared" si="174"/>
        <v>0</v>
      </c>
      <c r="AH209" s="42">
        <f t="shared" si="175"/>
        <v>0</v>
      </c>
      <c r="AI209" s="42"/>
      <c r="AJ209" s="42">
        <f t="shared" si="154"/>
        <v>0</v>
      </c>
      <c r="AK209" s="42">
        <f t="shared" si="155"/>
        <v>0</v>
      </c>
      <c r="AL209" s="42"/>
      <c r="AM209" s="42">
        <f t="shared" si="158"/>
        <v>0</v>
      </c>
      <c r="AN209" s="42">
        <f t="shared" si="157"/>
        <v>0</v>
      </c>
      <c r="AO209" s="42"/>
      <c r="AP209" s="42">
        <f t="shared" si="176"/>
        <v>0</v>
      </c>
      <c r="AQ209" s="42">
        <f t="shared" si="177"/>
        <v>0</v>
      </c>
      <c r="AR209" s="42"/>
      <c r="AS209" s="42">
        <f t="shared" si="178"/>
        <v>0</v>
      </c>
      <c r="AT209" s="42">
        <f t="shared" si="179"/>
        <v>0</v>
      </c>
      <c r="AU209" s="42"/>
      <c r="AV209" s="42">
        <f t="shared" si="138"/>
        <v>0</v>
      </c>
      <c r="AW209" s="42">
        <f t="shared" ref="AW209:AW276" si="183">ROUND($AU209*$L209,2)</f>
        <v>0</v>
      </c>
      <c r="AX209" s="41">
        <f t="shared" ref="AX209:AX272" si="184">SUMIF($N$10:$AW$10,"QUANTIDADE",N209:AW209)</f>
        <v>0</v>
      </c>
      <c r="AY209" s="36">
        <f t="shared" ref="AY209:AY276" ca="1" si="185">SUMIF($O$11:$AW$12,"COM DESCONTO",O209:AW209)</f>
        <v>0</v>
      </c>
      <c r="AZ209" s="13">
        <f t="shared" ref="AZ209:AZ276" ca="1" si="186">SUMIF($N$11:$AW$12,"SEM DESCONTO",N209:AW209)</f>
        <v>0</v>
      </c>
      <c r="BA209" s="67">
        <f t="shared" si="159"/>
        <v>0</v>
      </c>
      <c r="BB209" s="38">
        <f t="shared" ca="1" si="160"/>
        <v>0</v>
      </c>
      <c r="BC209" s="65">
        <f t="shared" ca="1" si="161"/>
        <v>0</v>
      </c>
      <c r="BE209" s="64">
        <f t="shared" ref="BE209:BE276" si="187">INDEX($N$12:$AW$276,ROW()-10,MATCH($BE$11,$N$11:$AW$11,0))</f>
        <v>0</v>
      </c>
      <c r="BF209" s="35" t="str">
        <f>IF(BE209&lt;&gt;0,"MEDIDO","NÃO MEDIDO")</f>
        <v>NÃO MEDIDO</v>
      </c>
    </row>
    <row r="210" spans="1:58" ht="30" customHeight="1" x14ac:dyDescent="0.2">
      <c r="A210" s="21" t="s">
        <v>55</v>
      </c>
      <c r="B210" s="21"/>
      <c r="C210" s="52">
        <v>14</v>
      </c>
      <c r="D210" s="51" t="s">
        <v>231</v>
      </c>
      <c r="E210" s="7"/>
      <c r="F210" s="49"/>
      <c r="G210" s="50">
        <v>0</v>
      </c>
      <c r="H210" s="50">
        <v>0</v>
      </c>
      <c r="I210" s="50">
        <f t="shared" si="180"/>
        <v>0</v>
      </c>
      <c r="J210" s="68"/>
      <c r="K210" s="50">
        <f t="shared" si="181"/>
        <v>0</v>
      </c>
      <c r="L210" s="47"/>
      <c r="M210" s="46">
        <f t="shared" si="182"/>
        <v>0</v>
      </c>
      <c r="N210" s="42"/>
      <c r="O210" s="42">
        <f t="shared" si="162"/>
        <v>0</v>
      </c>
      <c r="P210" s="42">
        <f t="shared" si="163"/>
        <v>0</v>
      </c>
      <c r="Q210" s="42"/>
      <c r="R210" s="42">
        <f t="shared" si="164"/>
        <v>0</v>
      </c>
      <c r="S210" s="42">
        <f t="shared" si="165"/>
        <v>0</v>
      </c>
      <c r="T210" s="42"/>
      <c r="U210" s="42">
        <f t="shared" si="166"/>
        <v>0</v>
      </c>
      <c r="V210" s="42">
        <f t="shared" si="167"/>
        <v>0</v>
      </c>
      <c r="W210" s="42"/>
      <c r="X210" s="42">
        <f t="shared" si="168"/>
        <v>0</v>
      </c>
      <c r="Y210" s="42">
        <f t="shared" si="169"/>
        <v>0</v>
      </c>
      <c r="Z210" s="42"/>
      <c r="AA210" s="42">
        <f t="shared" si="170"/>
        <v>0</v>
      </c>
      <c r="AB210" s="42">
        <f t="shared" si="171"/>
        <v>0</v>
      </c>
      <c r="AC210" s="42"/>
      <c r="AD210" s="42">
        <f t="shared" si="172"/>
        <v>0</v>
      </c>
      <c r="AE210" s="42">
        <f t="shared" si="173"/>
        <v>0</v>
      </c>
      <c r="AF210" s="42"/>
      <c r="AG210" s="42">
        <f t="shared" si="174"/>
        <v>0</v>
      </c>
      <c r="AH210" s="42">
        <f t="shared" si="175"/>
        <v>0</v>
      </c>
      <c r="AI210" s="42"/>
      <c r="AJ210" s="42">
        <f t="shared" si="154"/>
        <v>0</v>
      </c>
      <c r="AK210" s="42">
        <f t="shared" si="155"/>
        <v>0</v>
      </c>
      <c r="AL210" s="42"/>
      <c r="AM210" s="42">
        <f t="shared" si="158"/>
        <v>0</v>
      </c>
      <c r="AN210" s="42">
        <f t="shared" si="157"/>
        <v>0</v>
      </c>
      <c r="AO210" s="42"/>
      <c r="AP210" s="42">
        <f t="shared" si="176"/>
        <v>0</v>
      </c>
      <c r="AQ210" s="42">
        <f t="shared" si="177"/>
        <v>0</v>
      </c>
      <c r="AR210" s="42"/>
      <c r="AS210" s="42">
        <f t="shared" si="178"/>
        <v>0</v>
      </c>
      <c r="AT210" s="42">
        <f t="shared" si="179"/>
        <v>0</v>
      </c>
      <c r="AU210" s="42"/>
      <c r="AV210" s="42">
        <f t="shared" si="138"/>
        <v>0</v>
      </c>
      <c r="AW210" s="42">
        <f t="shared" si="183"/>
        <v>0</v>
      </c>
      <c r="AX210" s="41">
        <f t="shared" si="184"/>
        <v>0</v>
      </c>
      <c r="AY210" s="36">
        <f t="shared" ca="1" si="185"/>
        <v>0</v>
      </c>
      <c r="AZ210" s="13">
        <f t="shared" ca="1" si="186"/>
        <v>0</v>
      </c>
      <c r="BA210" s="67">
        <f t="shared" si="159"/>
        <v>0</v>
      </c>
      <c r="BB210" s="38">
        <f t="shared" ca="1" si="160"/>
        <v>0</v>
      </c>
      <c r="BC210" s="65">
        <f t="shared" ca="1" si="161"/>
        <v>0</v>
      </c>
      <c r="BE210" s="64">
        <f t="shared" si="187"/>
        <v>0</v>
      </c>
      <c r="BF210" s="53" t="str">
        <f>IF(COUNTIF(BF211:BF223,"MEDIDO")&lt;&gt;0,"MEDIDO","NÃO MEDIDO")</f>
        <v>NÃO MEDIDO</v>
      </c>
    </row>
    <row r="211" spans="1:58" ht="30" customHeight="1" x14ac:dyDescent="0.2">
      <c r="A211" s="21" t="s">
        <v>55</v>
      </c>
      <c r="B211" s="21"/>
      <c r="C211" s="52">
        <v>140300</v>
      </c>
      <c r="D211" s="51" t="s">
        <v>230</v>
      </c>
      <c r="E211" s="7"/>
      <c r="F211" s="49"/>
      <c r="G211" s="50">
        <v>0</v>
      </c>
      <c r="H211" s="50">
        <v>0</v>
      </c>
      <c r="I211" s="50">
        <f t="shared" si="180"/>
        <v>0</v>
      </c>
      <c r="J211" s="68"/>
      <c r="K211" s="50">
        <f t="shared" si="181"/>
        <v>0</v>
      </c>
      <c r="L211" s="47"/>
      <c r="M211" s="46">
        <f t="shared" si="182"/>
        <v>0</v>
      </c>
      <c r="N211" s="42"/>
      <c r="O211" s="42">
        <f t="shared" si="162"/>
        <v>0</v>
      </c>
      <c r="P211" s="42">
        <f t="shared" si="163"/>
        <v>0</v>
      </c>
      <c r="Q211" s="42"/>
      <c r="R211" s="42">
        <f t="shared" si="164"/>
        <v>0</v>
      </c>
      <c r="S211" s="42">
        <f t="shared" si="165"/>
        <v>0</v>
      </c>
      <c r="T211" s="42"/>
      <c r="U211" s="42">
        <f t="shared" si="166"/>
        <v>0</v>
      </c>
      <c r="V211" s="42">
        <f t="shared" si="167"/>
        <v>0</v>
      </c>
      <c r="W211" s="42"/>
      <c r="X211" s="42">
        <f t="shared" si="168"/>
        <v>0</v>
      </c>
      <c r="Y211" s="42">
        <f t="shared" si="169"/>
        <v>0</v>
      </c>
      <c r="Z211" s="42"/>
      <c r="AA211" s="42">
        <f t="shared" si="170"/>
        <v>0</v>
      </c>
      <c r="AB211" s="42">
        <f t="shared" si="171"/>
        <v>0</v>
      </c>
      <c r="AC211" s="42"/>
      <c r="AD211" s="42">
        <f t="shared" si="172"/>
        <v>0</v>
      </c>
      <c r="AE211" s="42">
        <f t="shared" si="173"/>
        <v>0</v>
      </c>
      <c r="AF211" s="42"/>
      <c r="AG211" s="42">
        <f t="shared" si="174"/>
        <v>0</v>
      </c>
      <c r="AH211" s="42">
        <f t="shared" si="175"/>
        <v>0</v>
      </c>
      <c r="AI211" s="42"/>
      <c r="AJ211" s="42">
        <f t="shared" si="154"/>
        <v>0</v>
      </c>
      <c r="AK211" s="42">
        <f t="shared" si="155"/>
        <v>0</v>
      </c>
      <c r="AL211" s="42"/>
      <c r="AM211" s="42">
        <f t="shared" si="158"/>
        <v>0</v>
      </c>
      <c r="AN211" s="42">
        <f t="shared" si="157"/>
        <v>0</v>
      </c>
      <c r="AO211" s="42"/>
      <c r="AP211" s="42">
        <f t="shared" si="176"/>
        <v>0</v>
      </c>
      <c r="AQ211" s="42">
        <f t="shared" si="177"/>
        <v>0</v>
      </c>
      <c r="AR211" s="42"/>
      <c r="AS211" s="42">
        <f t="shared" si="178"/>
        <v>0</v>
      </c>
      <c r="AT211" s="42">
        <f t="shared" si="179"/>
        <v>0</v>
      </c>
      <c r="AU211" s="42"/>
      <c r="AV211" s="42">
        <f t="shared" si="138"/>
        <v>0</v>
      </c>
      <c r="AW211" s="42">
        <f t="shared" si="183"/>
        <v>0</v>
      </c>
      <c r="AX211" s="41">
        <f t="shared" si="184"/>
        <v>0</v>
      </c>
      <c r="AY211" s="36">
        <f t="shared" ca="1" si="185"/>
        <v>0</v>
      </c>
      <c r="AZ211" s="13">
        <f t="shared" ca="1" si="186"/>
        <v>0</v>
      </c>
      <c r="BA211" s="67">
        <f t="shared" si="159"/>
        <v>0</v>
      </c>
      <c r="BB211" s="38">
        <f t="shared" ca="1" si="160"/>
        <v>0</v>
      </c>
      <c r="BC211" s="65">
        <f t="shared" ca="1" si="161"/>
        <v>0</v>
      </c>
      <c r="BE211" s="64">
        <f t="shared" si="187"/>
        <v>0</v>
      </c>
      <c r="BF211" s="53" t="str">
        <f>IF(COUNTIF(BF212:BF223,"MEDIDO")&lt;&gt;0,"MEDIDO","NÃO MEDIDO")</f>
        <v>NÃO MEDIDO</v>
      </c>
    </row>
    <row r="212" spans="1:58" ht="60" customHeight="1" x14ac:dyDescent="0.2">
      <c r="A212" s="21" t="s">
        <v>53</v>
      </c>
      <c r="B212" s="21"/>
      <c r="C212" s="52" t="s">
        <v>229</v>
      </c>
      <c r="D212" s="51" t="s">
        <v>228</v>
      </c>
      <c r="E212" s="7" t="s">
        <v>70</v>
      </c>
      <c r="F212" s="49">
        <v>8</v>
      </c>
      <c r="G212" s="50">
        <v>0</v>
      </c>
      <c r="H212" s="50">
        <v>-8</v>
      </c>
      <c r="I212" s="50">
        <f t="shared" si="180"/>
        <v>0</v>
      </c>
      <c r="J212" s="68">
        <v>1124.6199999999999</v>
      </c>
      <c r="K212" s="50">
        <f t="shared" si="181"/>
        <v>0</v>
      </c>
      <c r="L212" s="47"/>
      <c r="M212" s="46">
        <f t="shared" si="182"/>
        <v>0</v>
      </c>
      <c r="N212" s="42"/>
      <c r="O212" s="42">
        <f t="shared" si="162"/>
        <v>0</v>
      </c>
      <c r="P212" s="42">
        <f t="shared" si="163"/>
        <v>0</v>
      </c>
      <c r="Q212" s="42"/>
      <c r="R212" s="42">
        <f t="shared" si="164"/>
        <v>0</v>
      </c>
      <c r="S212" s="42">
        <f t="shared" si="165"/>
        <v>0</v>
      </c>
      <c r="T212" s="42"/>
      <c r="U212" s="42">
        <f t="shared" si="166"/>
        <v>0</v>
      </c>
      <c r="V212" s="42">
        <f t="shared" si="167"/>
        <v>0</v>
      </c>
      <c r="W212" s="42"/>
      <c r="X212" s="42">
        <f t="shared" si="168"/>
        <v>0</v>
      </c>
      <c r="Y212" s="42">
        <f t="shared" si="169"/>
        <v>0</v>
      </c>
      <c r="Z212" s="42"/>
      <c r="AA212" s="42">
        <f t="shared" si="170"/>
        <v>0</v>
      </c>
      <c r="AB212" s="42">
        <f t="shared" si="171"/>
        <v>0</v>
      </c>
      <c r="AC212" s="42"/>
      <c r="AD212" s="42">
        <f t="shared" si="172"/>
        <v>0</v>
      </c>
      <c r="AE212" s="42">
        <f t="shared" si="173"/>
        <v>0</v>
      </c>
      <c r="AF212" s="42"/>
      <c r="AG212" s="42">
        <f t="shared" si="174"/>
        <v>0</v>
      </c>
      <c r="AH212" s="42">
        <f t="shared" si="175"/>
        <v>0</v>
      </c>
      <c r="AI212" s="42"/>
      <c r="AJ212" s="42">
        <f t="shared" si="154"/>
        <v>0</v>
      </c>
      <c r="AK212" s="42">
        <f t="shared" si="155"/>
        <v>0</v>
      </c>
      <c r="AL212" s="42"/>
      <c r="AM212" s="42">
        <f t="shared" si="158"/>
        <v>0</v>
      </c>
      <c r="AN212" s="42">
        <f t="shared" si="157"/>
        <v>0</v>
      </c>
      <c r="AO212" s="42"/>
      <c r="AP212" s="42">
        <f t="shared" si="176"/>
        <v>0</v>
      </c>
      <c r="AQ212" s="42">
        <f t="shared" si="177"/>
        <v>0</v>
      </c>
      <c r="AR212" s="42"/>
      <c r="AS212" s="42">
        <f t="shared" si="178"/>
        <v>0</v>
      </c>
      <c r="AT212" s="42">
        <f t="shared" si="179"/>
        <v>0</v>
      </c>
      <c r="AU212" s="42"/>
      <c r="AV212" s="42">
        <f t="shared" ref="AV212:AV276" si="188">ROUND($AU212*$J212,2)</f>
        <v>0</v>
      </c>
      <c r="AW212" s="42">
        <f t="shared" si="183"/>
        <v>0</v>
      </c>
      <c r="AX212" s="41">
        <f t="shared" si="184"/>
        <v>0</v>
      </c>
      <c r="AY212" s="36">
        <f t="shared" ca="1" si="185"/>
        <v>0</v>
      </c>
      <c r="AZ212" s="13">
        <f t="shared" ca="1" si="186"/>
        <v>0</v>
      </c>
      <c r="BA212" s="67">
        <f t="shared" si="159"/>
        <v>0</v>
      </c>
      <c r="BB212" s="38">
        <f t="shared" ca="1" si="160"/>
        <v>0</v>
      </c>
      <c r="BC212" s="65">
        <f t="shared" ca="1" si="161"/>
        <v>0</v>
      </c>
      <c r="BE212" s="64">
        <f t="shared" si="187"/>
        <v>0</v>
      </c>
      <c r="BF212" s="35" t="str">
        <f t="shared" ref="BF212:BF223" si="189">IF(BE212&lt;&gt;0,"MEDIDO","NÃO MEDIDO")</f>
        <v>NÃO MEDIDO</v>
      </c>
    </row>
    <row r="213" spans="1:58" ht="60" customHeight="1" x14ac:dyDescent="0.2">
      <c r="A213" s="21" t="s">
        <v>53</v>
      </c>
      <c r="B213" s="21"/>
      <c r="C213" s="52" t="s">
        <v>227</v>
      </c>
      <c r="D213" s="51" t="s">
        <v>226</v>
      </c>
      <c r="E213" s="7" t="s">
        <v>70</v>
      </c>
      <c r="F213" s="49">
        <v>3</v>
      </c>
      <c r="G213" s="50">
        <v>0</v>
      </c>
      <c r="H213" s="50">
        <v>-3</v>
      </c>
      <c r="I213" s="50">
        <f t="shared" si="180"/>
        <v>0</v>
      </c>
      <c r="J213" s="68">
        <v>628.66</v>
      </c>
      <c r="K213" s="50">
        <f t="shared" si="181"/>
        <v>0</v>
      </c>
      <c r="L213" s="47"/>
      <c r="M213" s="46">
        <f t="shared" si="182"/>
        <v>0</v>
      </c>
      <c r="N213" s="42"/>
      <c r="O213" s="42">
        <f t="shared" si="162"/>
        <v>0</v>
      </c>
      <c r="P213" s="42">
        <f t="shared" si="163"/>
        <v>0</v>
      </c>
      <c r="Q213" s="42"/>
      <c r="R213" s="42">
        <f t="shared" si="164"/>
        <v>0</v>
      </c>
      <c r="S213" s="42">
        <f t="shared" si="165"/>
        <v>0</v>
      </c>
      <c r="T213" s="42"/>
      <c r="U213" s="42">
        <f t="shared" si="166"/>
        <v>0</v>
      </c>
      <c r="V213" s="42">
        <f t="shared" si="167"/>
        <v>0</v>
      </c>
      <c r="W213" s="42"/>
      <c r="X213" s="42">
        <f t="shared" si="168"/>
        <v>0</v>
      </c>
      <c r="Y213" s="42">
        <f t="shared" si="169"/>
        <v>0</v>
      </c>
      <c r="Z213" s="42"/>
      <c r="AA213" s="42">
        <f t="shared" si="170"/>
        <v>0</v>
      </c>
      <c r="AB213" s="42">
        <f t="shared" si="171"/>
        <v>0</v>
      </c>
      <c r="AC213" s="42"/>
      <c r="AD213" s="42">
        <f t="shared" si="172"/>
        <v>0</v>
      </c>
      <c r="AE213" s="42">
        <f t="shared" si="173"/>
        <v>0</v>
      </c>
      <c r="AF213" s="42"/>
      <c r="AG213" s="42">
        <f t="shared" si="174"/>
        <v>0</v>
      </c>
      <c r="AH213" s="42">
        <f t="shared" si="175"/>
        <v>0</v>
      </c>
      <c r="AI213" s="42"/>
      <c r="AJ213" s="42">
        <f t="shared" si="154"/>
        <v>0</v>
      </c>
      <c r="AK213" s="42">
        <f t="shared" si="155"/>
        <v>0</v>
      </c>
      <c r="AL213" s="42"/>
      <c r="AM213" s="42">
        <f t="shared" si="158"/>
        <v>0</v>
      </c>
      <c r="AN213" s="42">
        <f t="shared" si="157"/>
        <v>0</v>
      </c>
      <c r="AO213" s="42"/>
      <c r="AP213" s="42">
        <f t="shared" si="176"/>
        <v>0</v>
      </c>
      <c r="AQ213" s="42">
        <f t="shared" si="177"/>
        <v>0</v>
      </c>
      <c r="AR213" s="42"/>
      <c r="AS213" s="42">
        <f t="shared" si="178"/>
        <v>0</v>
      </c>
      <c r="AT213" s="42">
        <f t="shared" si="179"/>
        <v>0</v>
      </c>
      <c r="AU213" s="42"/>
      <c r="AV213" s="42">
        <f t="shared" si="188"/>
        <v>0</v>
      </c>
      <c r="AW213" s="42">
        <f t="shared" si="183"/>
        <v>0</v>
      </c>
      <c r="AX213" s="41">
        <f t="shared" si="184"/>
        <v>0</v>
      </c>
      <c r="AY213" s="36">
        <f t="shared" ca="1" si="185"/>
        <v>0</v>
      </c>
      <c r="AZ213" s="13">
        <f t="shared" ca="1" si="186"/>
        <v>0</v>
      </c>
      <c r="BA213" s="67">
        <f t="shared" si="159"/>
        <v>0</v>
      </c>
      <c r="BB213" s="38">
        <f t="shared" ca="1" si="160"/>
        <v>0</v>
      </c>
      <c r="BC213" s="65">
        <f t="shared" ca="1" si="161"/>
        <v>0</v>
      </c>
      <c r="BE213" s="64">
        <f t="shared" si="187"/>
        <v>0</v>
      </c>
      <c r="BF213" s="35" t="str">
        <f t="shared" si="189"/>
        <v>NÃO MEDIDO</v>
      </c>
    </row>
    <row r="214" spans="1:58" ht="60" customHeight="1" x14ac:dyDescent="0.2">
      <c r="A214" s="21" t="s">
        <v>53</v>
      </c>
      <c r="B214" s="21"/>
      <c r="C214" s="52" t="s">
        <v>225</v>
      </c>
      <c r="D214" s="51" t="s">
        <v>224</v>
      </c>
      <c r="E214" s="7" t="s">
        <v>70</v>
      </c>
      <c r="F214" s="49">
        <v>7</v>
      </c>
      <c r="G214" s="50">
        <v>0</v>
      </c>
      <c r="H214" s="50">
        <v>-7</v>
      </c>
      <c r="I214" s="50">
        <f t="shared" si="180"/>
        <v>0</v>
      </c>
      <c r="J214" s="68">
        <v>683.77</v>
      </c>
      <c r="K214" s="50">
        <f t="shared" si="181"/>
        <v>0</v>
      </c>
      <c r="L214" s="47"/>
      <c r="M214" s="46">
        <f t="shared" si="182"/>
        <v>0</v>
      </c>
      <c r="N214" s="42"/>
      <c r="O214" s="42">
        <f t="shared" si="162"/>
        <v>0</v>
      </c>
      <c r="P214" s="42">
        <f t="shared" si="163"/>
        <v>0</v>
      </c>
      <c r="Q214" s="42"/>
      <c r="R214" s="42">
        <f t="shared" si="164"/>
        <v>0</v>
      </c>
      <c r="S214" s="42">
        <f t="shared" si="165"/>
        <v>0</v>
      </c>
      <c r="T214" s="42"/>
      <c r="U214" s="42">
        <f t="shared" si="166"/>
        <v>0</v>
      </c>
      <c r="V214" s="42">
        <f t="shared" si="167"/>
        <v>0</v>
      </c>
      <c r="W214" s="42"/>
      <c r="X214" s="42">
        <f t="shared" si="168"/>
        <v>0</v>
      </c>
      <c r="Y214" s="42">
        <f t="shared" si="169"/>
        <v>0</v>
      </c>
      <c r="Z214" s="42"/>
      <c r="AA214" s="42">
        <f t="shared" si="170"/>
        <v>0</v>
      </c>
      <c r="AB214" s="42">
        <f t="shared" si="171"/>
        <v>0</v>
      </c>
      <c r="AC214" s="42"/>
      <c r="AD214" s="42">
        <f t="shared" si="172"/>
        <v>0</v>
      </c>
      <c r="AE214" s="42">
        <f t="shared" si="173"/>
        <v>0</v>
      </c>
      <c r="AF214" s="42"/>
      <c r="AG214" s="42">
        <f t="shared" si="174"/>
        <v>0</v>
      </c>
      <c r="AH214" s="42">
        <f t="shared" si="175"/>
        <v>0</v>
      </c>
      <c r="AI214" s="42"/>
      <c r="AJ214" s="42">
        <f t="shared" si="154"/>
        <v>0</v>
      </c>
      <c r="AK214" s="42">
        <f t="shared" si="155"/>
        <v>0</v>
      </c>
      <c r="AL214" s="42"/>
      <c r="AM214" s="42">
        <f t="shared" si="158"/>
        <v>0</v>
      </c>
      <c r="AN214" s="42">
        <f t="shared" si="157"/>
        <v>0</v>
      </c>
      <c r="AO214" s="42"/>
      <c r="AP214" s="42">
        <f t="shared" si="176"/>
        <v>0</v>
      </c>
      <c r="AQ214" s="42">
        <f t="shared" si="177"/>
        <v>0</v>
      </c>
      <c r="AR214" s="42"/>
      <c r="AS214" s="42">
        <f t="shared" si="178"/>
        <v>0</v>
      </c>
      <c r="AT214" s="42">
        <f t="shared" si="179"/>
        <v>0</v>
      </c>
      <c r="AU214" s="42"/>
      <c r="AV214" s="42">
        <f t="shared" si="188"/>
        <v>0</v>
      </c>
      <c r="AW214" s="42">
        <f t="shared" si="183"/>
        <v>0</v>
      </c>
      <c r="AX214" s="41">
        <f t="shared" si="184"/>
        <v>0</v>
      </c>
      <c r="AY214" s="36">
        <f t="shared" ca="1" si="185"/>
        <v>0</v>
      </c>
      <c r="AZ214" s="13">
        <f t="shared" ca="1" si="186"/>
        <v>0</v>
      </c>
      <c r="BA214" s="67">
        <f t="shared" si="159"/>
        <v>0</v>
      </c>
      <c r="BB214" s="38">
        <f t="shared" ca="1" si="160"/>
        <v>0</v>
      </c>
      <c r="BC214" s="65">
        <f t="shared" ca="1" si="161"/>
        <v>0</v>
      </c>
      <c r="BE214" s="64">
        <f t="shared" si="187"/>
        <v>0</v>
      </c>
      <c r="BF214" s="35" t="str">
        <f t="shared" si="189"/>
        <v>NÃO MEDIDO</v>
      </c>
    </row>
    <row r="215" spans="1:58" ht="60" customHeight="1" x14ac:dyDescent="0.2">
      <c r="A215" s="21" t="s">
        <v>53</v>
      </c>
      <c r="B215" s="21"/>
      <c r="C215" s="52" t="s">
        <v>223</v>
      </c>
      <c r="D215" s="51" t="s">
        <v>222</v>
      </c>
      <c r="E215" s="7" t="s">
        <v>70</v>
      </c>
      <c r="F215" s="49">
        <v>3</v>
      </c>
      <c r="G215" s="50">
        <v>0</v>
      </c>
      <c r="H215" s="50">
        <v>-3</v>
      </c>
      <c r="I215" s="50">
        <f t="shared" si="180"/>
        <v>0</v>
      </c>
      <c r="J215" s="68">
        <v>1186.72</v>
      </c>
      <c r="K215" s="50">
        <f t="shared" si="181"/>
        <v>0</v>
      </c>
      <c r="L215" s="47"/>
      <c r="M215" s="46">
        <f t="shared" si="182"/>
        <v>0</v>
      </c>
      <c r="N215" s="42"/>
      <c r="O215" s="42">
        <f t="shared" si="162"/>
        <v>0</v>
      </c>
      <c r="P215" s="42">
        <f t="shared" si="163"/>
        <v>0</v>
      </c>
      <c r="Q215" s="42"/>
      <c r="R215" s="42">
        <f t="shared" si="164"/>
        <v>0</v>
      </c>
      <c r="S215" s="42">
        <f t="shared" si="165"/>
        <v>0</v>
      </c>
      <c r="T215" s="42"/>
      <c r="U215" s="42">
        <f t="shared" si="166"/>
        <v>0</v>
      </c>
      <c r="V215" s="42">
        <f t="shared" si="167"/>
        <v>0</v>
      </c>
      <c r="W215" s="42"/>
      <c r="X215" s="42">
        <f t="shared" si="168"/>
        <v>0</v>
      </c>
      <c r="Y215" s="42">
        <f t="shared" si="169"/>
        <v>0</v>
      </c>
      <c r="Z215" s="42"/>
      <c r="AA215" s="42">
        <f t="shared" si="170"/>
        <v>0</v>
      </c>
      <c r="AB215" s="42">
        <f t="shared" si="171"/>
        <v>0</v>
      </c>
      <c r="AC215" s="42"/>
      <c r="AD215" s="42">
        <f t="shared" si="172"/>
        <v>0</v>
      </c>
      <c r="AE215" s="42">
        <f t="shared" si="173"/>
        <v>0</v>
      </c>
      <c r="AF215" s="42"/>
      <c r="AG215" s="42">
        <f t="shared" si="174"/>
        <v>0</v>
      </c>
      <c r="AH215" s="42">
        <f t="shared" si="175"/>
        <v>0</v>
      </c>
      <c r="AI215" s="42"/>
      <c r="AJ215" s="42">
        <f t="shared" si="154"/>
        <v>0</v>
      </c>
      <c r="AK215" s="42">
        <f t="shared" si="155"/>
        <v>0</v>
      </c>
      <c r="AL215" s="42"/>
      <c r="AM215" s="42">
        <f t="shared" si="158"/>
        <v>0</v>
      </c>
      <c r="AN215" s="42">
        <f t="shared" si="157"/>
        <v>0</v>
      </c>
      <c r="AO215" s="42"/>
      <c r="AP215" s="42">
        <f t="shared" si="176"/>
        <v>0</v>
      </c>
      <c r="AQ215" s="42">
        <f t="shared" si="177"/>
        <v>0</v>
      </c>
      <c r="AR215" s="42"/>
      <c r="AS215" s="42">
        <f t="shared" si="178"/>
        <v>0</v>
      </c>
      <c r="AT215" s="42">
        <f t="shared" si="179"/>
        <v>0</v>
      </c>
      <c r="AU215" s="42"/>
      <c r="AV215" s="42">
        <f t="shared" si="188"/>
        <v>0</v>
      </c>
      <c r="AW215" s="42">
        <f t="shared" si="183"/>
        <v>0</v>
      </c>
      <c r="AX215" s="41">
        <f t="shared" si="184"/>
        <v>0</v>
      </c>
      <c r="AY215" s="36">
        <f t="shared" ca="1" si="185"/>
        <v>0</v>
      </c>
      <c r="AZ215" s="13">
        <f t="shared" ca="1" si="186"/>
        <v>0</v>
      </c>
      <c r="BA215" s="67">
        <f t="shared" si="159"/>
        <v>0</v>
      </c>
      <c r="BB215" s="38">
        <f t="shared" ca="1" si="160"/>
        <v>0</v>
      </c>
      <c r="BC215" s="65">
        <f t="shared" ca="1" si="161"/>
        <v>0</v>
      </c>
      <c r="BE215" s="64">
        <f t="shared" si="187"/>
        <v>0</v>
      </c>
      <c r="BF215" s="35" t="str">
        <f t="shared" si="189"/>
        <v>NÃO MEDIDO</v>
      </c>
    </row>
    <row r="216" spans="1:58" ht="60" customHeight="1" x14ac:dyDescent="0.2">
      <c r="A216" s="21" t="s">
        <v>53</v>
      </c>
      <c r="B216" s="21"/>
      <c r="C216" s="52" t="s">
        <v>221</v>
      </c>
      <c r="D216" s="51" t="s">
        <v>220</v>
      </c>
      <c r="E216" s="7" t="s">
        <v>70</v>
      </c>
      <c r="F216" s="49">
        <v>9.5</v>
      </c>
      <c r="G216" s="50">
        <v>0</v>
      </c>
      <c r="H216" s="50">
        <v>-9.5</v>
      </c>
      <c r="I216" s="50">
        <f t="shared" si="180"/>
        <v>0</v>
      </c>
      <c r="J216" s="68">
        <v>645.84</v>
      </c>
      <c r="K216" s="50">
        <f t="shared" si="181"/>
        <v>0</v>
      </c>
      <c r="L216" s="47"/>
      <c r="M216" s="46">
        <f t="shared" si="182"/>
        <v>0</v>
      </c>
      <c r="N216" s="42"/>
      <c r="O216" s="42">
        <f t="shared" si="162"/>
        <v>0</v>
      </c>
      <c r="P216" s="42">
        <f t="shared" si="163"/>
        <v>0</v>
      </c>
      <c r="Q216" s="42"/>
      <c r="R216" s="42">
        <f t="shared" si="164"/>
        <v>0</v>
      </c>
      <c r="S216" s="42">
        <f t="shared" si="165"/>
        <v>0</v>
      </c>
      <c r="T216" s="42"/>
      <c r="U216" s="42">
        <f t="shared" si="166"/>
        <v>0</v>
      </c>
      <c r="V216" s="42">
        <f t="shared" si="167"/>
        <v>0</v>
      </c>
      <c r="W216" s="42"/>
      <c r="X216" s="42">
        <f t="shared" si="168"/>
        <v>0</v>
      </c>
      <c r="Y216" s="42">
        <f t="shared" si="169"/>
        <v>0</v>
      </c>
      <c r="Z216" s="42"/>
      <c r="AA216" s="42">
        <f t="shared" si="170"/>
        <v>0</v>
      </c>
      <c r="AB216" s="42">
        <f t="shared" si="171"/>
        <v>0</v>
      </c>
      <c r="AC216" s="42"/>
      <c r="AD216" s="42">
        <f t="shared" si="172"/>
        <v>0</v>
      </c>
      <c r="AE216" s="42">
        <f t="shared" si="173"/>
        <v>0</v>
      </c>
      <c r="AF216" s="42"/>
      <c r="AG216" s="42">
        <f t="shared" si="174"/>
        <v>0</v>
      </c>
      <c r="AH216" s="42">
        <f t="shared" si="175"/>
        <v>0</v>
      </c>
      <c r="AI216" s="42"/>
      <c r="AJ216" s="42">
        <f t="shared" si="154"/>
        <v>0</v>
      </c>
      <c r="AK216" s="42">
        <f t="shared" si="155"/>
        <v>0</v>
      </c>
      <c r="AL216" s="42"/>
      <c r="AM216" s="42">
        <f t="shared" si="158"/>
        <v>0</v>
      </c>
      <c r="AN216" s="42">
        <f t="shared" si="157"/>
        <v>0</v>
      </c>
      <c r="AO216" s="42"/>
      <c r="AP216" s="42">
        <f t="shared" si="176"/>
        <v>0</v>
      </c>
      <c r="AQ216" s="42">
        <f t="shared" si="177"/>
        <v>0</v>
      </c>
      <c r="AR216" s="42"/>
      <c r="AS216" s="42">
        <f t="shared" si="178"/>
        <v>0</v>
      </c>
      <c r="AT216" s="42">
        <f t="shared" si="179"/>
        <v>0</v>
      </c>
      <c r="AU216" s="42"/>
      <c r="AV216" s="42">
        <f t="shared" si="188"/>
        <v>0</v>
      </c>
      <c r="AW216" s="42">
        <f t="shared" si="183"/>
        <v>0</v>
      </c>
      <c r="AX216" s="41">
        <f t="shared" si="184"/>
        <v>0</v>
      </c>
      <c r="AY216" s="36">
        <f t="shared" ca="1" si="185"/>
        <v>0</v>
      </c>
      <c r="AZ216" s="13">
        <f t="shared" ca="1" si="186"/>
        <v>0</v>
      </c>
      <c r="BA216" s="67">
        <f t="shared" si="159"/>
        <v>0</v>
      </c>
      <c r="BB216" s="38">
        <f t="shared" ca="1" si="160"/>
        <v>0</v>
      </c>
      <c r="BC216" s="65">
        <f t="shared" ca="1" si="161"/>
        <v>0</v>
      </c>
      <c r="BE216" s="64">
        <f t="shared" si="187"/>
        <v>0</v>
      </c>
      <c r="BF216" s="35" t="str">
        <f t="shared" si="189"/>
        <v>NÃO MEDIDO</v>
      </c>
    </row>
    <row r="217" spans="1:58" ht="60" customHeight="1" x14ac:dyDescent="0.2">
      <c r="A217" s="21" t="s">
        <v>53</v>
      </c>
      <c r="B217" s="21"/>
      <c r="C217" s="52" t="s">
        <v>219</v>
      </c>
      <c r="D217" s="51" t="s">
        <v>218</v>
      </c>
      <c r="E217" s="7" t="s">
        <v>70</v>
      </c>
      <c r="F217" s="49">
        <v>3.5</v>
      </c>
      <c r="G217" s="50">
        <v>0</v>
      </c>
      <c r="H217" s="50">
        <v>-3.5</v>
      </c>
      <c r="I217" s="50">
        <f t="shared" si="180"/>
        <v>0</v>
      </c>
      <c r="J217" s="68">
        <v>2094.44</v>
      </c>
      <c r="K217" s="50">
        <f t="shared" si="181"/>
        <v>0</v>
      </c>
      <c r="L217" s="47"/>
      <c r="M217" s="46">
        <f t="shared" si="182"/>
        <v>0</v>
      </c>
      <c r="N217" s="42"/>
      <c r="O217" s="42">
        <f t="shared" si="162"/>
        <v>0</v>
      </c>
      <c r="P217" s="42">
        <f t="shared" si="163"/>
        <v>0</v>
      </c>
      <c r="Q217" s="42"/>
      <c r="R217" s="42">
        <f t="shared" si="164"/>
        <v>0</v>
      </c>
      <c r="S217" s="42">
        <f t="shared" si="165"/>
        <v>0</v>
      </c>
      <c r="T217" s="42"/>
      <c r="U217" s="42">
        <f t="shared" si="166"/>
        <v>0</v>
      </c>
      <c r="V217" s="42">
        <f t="shared" si="167"/>
        <v>0</v>
      </c>
      <c r="W217" s="42"/>
      <c r="X217" s="42">
        <f t="shared" si="168"/>
        <v>0</v>
      </c>
      <c r="Y217" s="42">
        <f t="shared" si="169"/>
        <v>0</v>
      </c>
      <c r="Z217" s="42"/>
      <c r="AA217" s="42">
        <f t="shared" si="170"/>
        <v>0</v>
      </c>
      <c r="AB217" s="42">
        <f t="shared" si="171"/>
        <v>0</v>
      </c>
      <c r="AC217" s="42"/>
      <c r="AD217" s="42">
        <f t="shared" si="172"/>
        <v>0</v>
      </c>
      <c r="AE217" s="42">
        <f t="shared" si="173"/>
        <v>0</v>
      </c>
      <c r="AF217" s="42"/>
      <c r="AG217" s="42">
        <f t="shared" si="174"/>
        <v>0</v>
      </c>
      <c r="AH217" s="42">
        <f t="shared" si="175"/>
        <v>0</v>
      </c>
      <c r="AI217" s="42"/>
      <c r="AJ217" s="42">
        <f t="shared" si="154"/>
        <v>0</v>
      </c>
      <c r="AK217" s="42">
        <f t="shared" si="155"/>
        <v>0</v>
      </c>
      <c r="AL217" s="42"/>
      <c r="AM217" s="42">
        <f t="shared" si="158"/>
        <v>0</v>
      </c>
      <c r="AN217" s="42">
        <f t="shared" si="157"/>
        <v>0</v>
      </c>
      <c r="AO217" s="42"/>
      <c r="AP217" s="42">
        <f t="shared" si="176"/>
        <v>0</v>
      </c>
      <c r="AQ217" s="42">
        <f t="shared" si="177"/>
        <v>0</v>
      </c>
      <c r="AR217" s="42"/>
      <c r="AS217" s="42">
        <f t="shared" si="178"/>
        <v>0</v>
      </c>
      <c r="AT217" s="42">
        <f t="shared" si="179"/>
        <v>0</v>
      </c>
      <c r="AU217" s="42"/>
      <c r="AV217" s="42">
        <f t="shared" si="188"/>
        <v>0</v>
      </c>
      <c r="AW217" s="42">
        <f t="shared" si="183"/>
        <v>0</v>
      </c>
      <c r="AX217" s="41">
        <f t="shared" si="184"/>
        <v>0</v>
      </c>
      <c r="AY217" s="36">
        <f t="shared" ca="1" si="185"/>
        <v>0</v>
      </c>
      <c r="AZ217" s="13">
        <f t="shared" ca="1" si="186"/>
        <v>0</v>
      </c>
      <c r="BA217" s="67">
        <f t="shared" si="159"/>
        <v>0</v>
      </c>
      <c r="BB217" s="38">
        <f t="shared" ca="1" si="160"/>
        <v>0</v>
      </c>
      <c r="BC217" s="65">
        <f t="shared" ca="1" si="161"/>
        <v>0</v>
      </c>
      <c r="BE217" s="64">
        <f t="shared" si="187"/>
        <v>0</v>
      </c>
      <c r="BF217" s="35" t="str">
        <f t="shared" si="189"/>
        <v>NÃO MEDIDO</v>
      </c>
    </row>
    <row r="218" spans="1:58" ht="30" customHeight="1" x14ac:dyDescent="0.2">
      <c r="A218" s="21" t="s">
        <v>53</v>
      </c>
      <c r="B218" s="21"/>
      <c r="C218" s="52" t="s">
        <v>217</v>
      </c>
      <c r="D218" s="51" t="s">
        <v>216</v>
      </c>
      <c r="E218" s="7" t="s">
        <v>70</v>
      </c>
      <c r="F218" s="49">
        <v>49.5</v>
      </c>
      <c r="G218" s="50">
        <v>0</v>
      </c>
      <c r="H218" s="50">
        <v>0</v>
      </c>
      <c r="I218" s="50">
        <f t="shared" si="180"/>
        <v>49.5</v>
      </c>
      <c r="J218" s="68">
        <v>75.489999999999995</v>
      </c>
      <c r="K218" s="50">
        <f t="shared" si="181"/>
        <v>3736.76</v>
      </c>
      <c r="L218" s="47"/>
      <c r="M218" s="46">
        <f t="shared" si="182"/>
        <v>0</v>
      </c>
      <c r="N218" s="42"/>
      <c r="O218" s="42">
        <f t="shared" si="162"/>
        <v>0</v>
      </c>
      <c r="P218" s="42">
        <f t="shared" si="163"/>
        <v>0</v>
      </c>
      <c r="Q218" s="42"/>
      <c r="R218" s="42">
        <f t="shared" si="164"/>
        <v>0</v>
      </c>
      <c r="S218" s="42">
        <f t="shared" si="165"/>
        <v>0</v>
      </c>
      <c r="T218" s="42"/>
      <c r="U218" s="42">
        <f t="shared" si="166"/>
        <v>0</v>
      </c>
      <c r="V218" s="42">
        <f t="shared" si="167"/>
        <v>0</v>
      </c>
      <c r="W218" s="42"/>
      <c r="X218" s="42">
        <f t="shared" si="168"/>
        <v>0</v>
      </c>
      <c r="Y218" s="42">
        <f t="shared" si="169"/>
        <v>0</v>
      </c>
      <c r="Z218" s="42"/>
      <c r="AA218" s="42">
        <f t="shared" si="170"/>
        <v>0</v>
      </c>
      <c r="AB218" s="42">
        <f t="shared" si="171"/>
        <v>0</v>
      </c>
      <c r="AC218" s="42"/>
      <c r="AD218" s="42">
        <f t="shared" si="172"/>
        <v>0</v>
      </c>
      <c r="AE218" s="42">
        <f t="shared" si="173"/>
        <v>0</v>
      </c>
      <c r="AF218" s="42"/>
      <c r="AG218" s="42">
        <f t="shared" si="174"/>
        <v>0</v>
      </c>
      <c r="AH218" s="42">
        <f t="shared" si="175"/>
        <v>0</v>
      </c>
      <c r="AI218" s="42"/>
      <c r="AJ218" s="42">
        <f t="shared" si="154"/>
        <v>0</v>
      </c>
      <c r="AK218" s="42">
        <f t="shared" si="155"/>
        <v>0</v>
      </c>
      <c r="AL218" s="42"/>
      <c r="AM218" s="42">
        <f t="shared" si="158"/>
        <v>0</v>
      </c>
      <c r="AN218" s="42">
        <f t="shared" si="157"/>
        <v>0</v>
      </c>
      <c r="AO218" s="42"/>
      <c r="AP218" s="42">
        <f t="shared" si="176"/>
        <v>0</v>
      </c>
      <c r="AQ218" s="42">
        <f t="shared" si="177"/>
        <v>0</v>
      </c>
      <c r="AR218" s="42"/>
      <c r="AS218" s="42">
        <f t="shared" si="178"/>
        <v>0</v>
      </c>
      <c r="AT218" s="42">
        <f t="shared" si="179"/>
        <v>0</v>
      </c>
      <c r="AU218" s="42"/>
      <c r="AV218" s="42">
        <f t="shared" si="188"/>
        <v>0</v>
      </c>
      <c r="AW218" s="42">
        <f t="shared" si="183"/>
        <v>0</v>
      </c>
      <c r="AX218" s="41">
        <f t="shared" si="184"/>
        <v>0</v>
      </c>
      <c r="AY218" s="36">
        <f t="shared" ca="1" si="185"/>
        <v>0</v>
      </c>
      <c r="AZ218" s="13">
        <f t="shared" ca="1" si="186"/>
        <v>0</v>
      </c>
      <c r="BA218" s="67">
        <f t="shared" si="159"/>
        <v>49.5</v>
      </c>
      <c r="BB218" s="38">
        <f t="shared" ca="1" si="160"/>
        <v>3736.76</v>
      </c>
      <c r="BC218" s="65">
        <f t="shared" ca="1" si="161"/>
        <v>0</v>
      </c>
      <c r="BE218" s="64">
        <f t="shared" si="187"/>
        <v>0</v>
      </c>
      <c r="BF218" s="35" t="str">
        <f t="shared" si="189"/>
        <v>NÃO MEDIDO</v>
      </c>
    </row>
    <row r="219" spans="1:58" ht="30" customHeight="1" x14ac:dyDescent="0.2">
      <c r="A219" s="21" t="s">
        <v>53</v>
      </c>
      <c r="B219" s="21"/>
      <c r="C219" s="52" t="s">
        <v>215</v>
      </c>
      <c r="D219" s="51" t="s">
        <v>214</v>
      </c>
      <c r="E219" s="7" t="s">
        <v>70</v>
      </c>
      <c r="F219" s="49">
        <v>35</v>
      </c>
      <c r="G219" s="50">
        <v>0</v>
      </c>
      <c r="H219" s="50">
        <v>0</v>
      </c>
      <c r="I219" s="50">
        <f t="shared" si="180"/>
        <v>35</v>
      </c>
      <c r="J219" s="68">
        <v>94.37</v>
      </c>
      <c r="K219" s="50">
        <f t="shared" si="181"/>
        <v>3302.95</v>
      </c>
      <c r="L219" s="47"/>
      <c r="M219" s="46">
        <f t="shared" si="182"/>
        <v>0</v>
      </c>
      <c r="N219" s="42"/>
      <c r="O219" s="42">
        <f t="shared" si="162"/>
        <v>0</v>
      </c>
      <c r="P219" s="42">
        <f t="shared" si="163"/>
        <v>0</v>
      </c>
      <c r="Q219" s="42"/>
      <c r="R219" s="42">
        <f t="shared" si="164"/>
        <v>0</v>
      </c>
      <c r="S219" s="42">
        <f t="shared" si="165"/>
        <v>0</v>
      </c>
      <c r="T219" s="42"/>
      <c r="U219" s="42">
        <f t="shared" si="166"/>
        <v>0</v>
      </c>
      <c r="V219" s="42">
        <f t="shared" si="167"/>
        <v>0</v>
      </c>
      <c r="W219" s="42"/>
      <c r="X219" s="42">
        <f t="shared" si="168"/>
        <v>0</v>
      </c>
      <c r="Y219" s="42">
        <f t="shared" si="169"/>
        <v>0</v>
      </c>
      <c r="Z219" s="42"/>
      <c r="AA219" s="42">
        <f t="shared" si="170"/>
        <v>0</v>
      </c>
      <c r="AB219" s="42">
        <f t="shared" si="171"/>
        <v>0</v>
      </c>
      <c r="AC219" s="42"/>
      <c r="AD219" s="42">
        <f t="shared" si="172"/>
        <v>0</v>
      </c>
      <c r="AE219" s="42">
        <f t="shared" si="173"/>
        <v>0</v>
      </c>
      <c r="AF219" s="42"/>
      <c r="AG219" s="42">
        <f t="shared" si="174"/>
        <v>0</v>
      </c>
      <c r="AH219" s="42">
        <f t="shared" si="175"/>
        <v>0</v>
      </c>
      <c r="AI219" s="42"/>
      <c r="AJ219" s="42">
        <f t="shared" si="154"/>
        <v>0</v>
      </c>
      <c r="AK219" s="42">
        <f t="shared" si="155"/>
        <v>0</v>
      </c>
      <c r="AL219" s="42"/>
      <c r="AM219" s="42">
        <f t="shared" si="158"/>
        <v>0</v>
      </c>
      <c r="AN219" s="42">
        <f t="shared" si="157"/>
        <v>0</v>
      </c>
      <c r="AO219" s="42"/>
      <c r="AP219" s="42">
        <f t="shared" si="176"/>
        <v>0</v>
      </c>
      <c r="AQ219" s="42">
        <f t="shared" si="177"/>
        <v>0</v>
      </c>
      <c r="AR219" s="42"/>
      <c r="AS219" s="42">
        <f t="shared" si="178"/>
        <v>0</v>
      </c>
      <c r="AT219" s="42">
        <f t="shared" si="179"/>
        <v>0</v>
      </c>
      <c r="AU219" s="42"/>
      <c r="AV219" s="42">
        <f t="shared" si="188"/>
        <v>0</v>
      </c>
      <c r="AW219" s="42">
        <f t="shared" si="183"/>
        <v>0</v>
      </c>
      <c r="AX219" s="41">
        <f t="shared" si="184"/>
        <v>0</v>
      </c>
      <c r="AY219" s="36">
        <f t="shared" ca="1" si="185"/>
        <v>0</v>
      </c>
      <c r="AZ219" s="13">
        <f t="shared" ca="1" si="186"/>
        <v>0</v>
      </c>
      <c r="BA219" s="67">
        <f t="shared" si="159"/>
        <v>35</v>
      </c>
      <c r="BB219" s="38">
        <f t="shared" ca="1" si="160"/>
        <v>3302.95</v>
      </c>
      <c r="BC219" s="65">
        <f t="shared" ca="1" si="161"/>
        <v>0</v>
      </c>
      <c r="BE219" s="64">
        <f t="shared" si="187"/>
        <v>0</v>
      </c>
      <c r="BF219" s="35" t="str">
        <f t="shared" si="189"/>
        <v>NÃO MEDIDO</v>
      </c>
    </row>
    <row r="220" spans="1:58" ht="30" customHeight="1" x14ac:dyDescent="0.2">
      <c r="A220" s="21" t="s">
        <v>53</v>
      </c>
      <c r="B220" s="21"/>
      <c r="C220" s="52" t="s">
        <v>213</v>
      </c>
      <c r="D220" s="51" t="s">
        <v>212</v>
      </c>
      <c r="E220" s="7" t="s">
        <v>70</v>
      </c>
      <c r="F220" s="49">
        <v>35</v>
      </c>
      <c r="G220" s="50">
        <v>0</v>
      </c>
      <c r="H220" s="50">
        <v>0</v>
      </c>
      <c r="I220" s="50">
        <f t="shared" si="180"/>
        <v>35</v>
      </c>
      <c r="J220" s="68">
        <v>113.24</v>
      </c>
      <c r="K220" s="50">
        <f t="shared" si="181"/>
        <v>3963.4</v>
      </c>
      <c r="L220" s="47"/>
      <c r="M220" s="46">
        <f t="shared" si="182"/>
        <v>0</v>
      </c>
      <c r="N220" s="42"/>
      <c r="O220" s="42">
        <f t="shared" si="162"/>
        <v>0</v>
      </c>
      <c r="P220" s="42">
        <f t="shared" si="163"/>
        <v>0</v>
      </c>
      <c r="Q220" s="42"/>
      <c r="R220" s="42">
        <f t="shared" si="164"/>
        <v>0</v>
      </c>
      <c r="S220" s="42">
        <f t="shared" si="165"/>
        <v>0</v>
      </c>
      <c r="T220" s="42"/>
      <c r="U220" s="42">
        <f t="shared" si="166"/>
        <v>0</v>
      </c>
      <c r="V220" s="42">
        <f t="shared" si="167"/>
        <v>0</v>
      </c>
      <c r="W220" s="42"/>
      <c r="X220" s="42">
        <f t="shared" si="168"/>
        <v>0</v>
      </c>
      <c r="Y220" s="42">
        <f t="shared" si="169"/>
        <v>0</v>
      </c>
      <c r="Z220" s="42"/>
      <c r="AA220" s="42">
        <f t="shared" si="170"/>
        <v>0</v>
      </c>
      <c r="AB220" s="42">
        <f t="shared" si="171"/>
        <v>0</v>
      </c>
      <c r="AC220" s="42"/>
      <c r="AD220" s="42">
        <f t="shared" si="172"/>
        <v>0</v>
      </c>
      <c r="AE220" s="42">
        <f t="shared" si="173"/>
        <v>0</v>
      </c>
      <c r="AF220" s="42"/>
      <c r="AG220" s="42">
        <f t="shared" si="174"/>
        <v>0</v>
      </c>
      <c r="AH220" s="42">
        <f t="shared" si="175"/>
        <v>0</v>
      </c>
      <c r="AI220" s="42"/>
      <c r="AJ220" s="42">
        <f t="shared" si="154"/>
        <v>0</v>
      </c>
      <c r="AK220" s="42">
        <f t="shared" si="155"/>
        <v>0</v>
      </c>
      <c r="AL220" s="42"/>
      <c r="AM220" s="42">
        <f t="shared" si="158"/>
        <v>0</v>
      </c>
      <c r="AN220" s="42">
        <f t="shared" si="157"/>
        <v>0</v>
      </c>
      <c r="AO220" s="42"/>
      <c r="AP220" s="42">
        <f t="shared" si="176"/>
        <v>0</v>
      </c>
      <c r="AQ220" s="42">
        <f t="shared" si="177"/>
        <v>0</v>
      </c>
      <c r="AR220" s="42"/>
      <c r="AS220" s="42">
        <f t="shared" si="178"/>
        <v>0</v>
      </c>
      <c r="AT220" s="42">
        <f t="shared" si="179"/>
        <v>0</v>
      </c>
      <c r="AU220" s="42"/>
      <c r="AV220" s="42">
        <f t="shared" si="188"/>
        <v>0</v>
      </c>
      <c r="AW220" s="42">
        <f t="shared" si="183"/>
        <v>0</v>
      </c>
      <c r="AX220" s="41">
        <f t="shared" si="184"/>
        <v>0</v>
      </c>
      <c r="AY220" s="36">
        <f t="shared" ca="1" si="185"/>
        <v>0</v>
      </c>
      <c r="AZ220" s="13">
        <f t="shared" ca="1" si="186"/>
        <v>0</v>
      </c>
      <c r="BA220" s="67">
        <f t="shared" si="159"/>
        <v>35</v>
      </c>
      <c r="BB220" s="38">
        <f t="shared" ca="1" si="160"/>
        <v>3963.4</v>
      </c>
      <c r="BC220" s="65">
        <f t="shared" ca="1" si="161"/>
        <v>0</v>
      </c>
      <c r="BE220" s="64">
        <f t="shared" si="187"/>
        <v>0</v>
      </c>
      <c r="BF220" s="35" t="str">
        <f t="shared" si="189"/>
        <v>NÃO MEDIDO</v>
      </c>
    </row>
    <row r="221" spans="1:58" ht="30" customHeight="1" x14ac:dyDescent="0.2">
      <c r="A221" s="21" t="s">
        <v>53</v>
      </c>
      <c r="B221" s="21"/>
      <c r="C221" s="52" t="s">
        <v>211</v>
      </c>
      <c r="D221" s="51" t="s">
        <v>210</v>
      </c>
      <c r="E221" s="7" t="s">
        <v>70</v>
      </c>
      <c r="F221" s="49">
        <v>24.5</v>
      </c>
      <c r="G221" s="50">
        <v>0</v>
      </c>
      <c r="H221" s="50">
        <v>0</v>
      </c>
      <c r="I221" s="50">
        <f t="shared" si="180"/>
        <v>24.5</v>
      </c>
      <c r="J221" s="68">
        <v>201.45</v>
      </c>
      <c r="K221" s="50">
        <f t="shared" si="181"/>
        <v>4935.53</v>
      </c>
      <c r="L221" s="47"/>
      <c r="M221" s="46">
        <f t="shared" si="182"/>
        <v>0</v>
      </c>
      <c r="N221" s="42"/>
      <c r="O221" s="42">
        <f t="shared" si="162"/>
        <v>0</v>
      </c>
      <c r="P221" s="42">
        <f t="shared" si="163"/>
        <v>0</v>
      </c>
      <c r="Q221" s="42"/>
      <c r="R221" s="42">
        <f t="shared" si="164"/>
        <v>0</v>
      </c>
      <c r="S221" s="42">
        <f t="shared" si="165"/>
        <v>0</v>
      </c>
      <c r="T221" s="42"/>
      <c r="U221" s="42">
        <f t="shared" si="166"/>
        <v>0</v>
      </c>
      <c r="V221" s="42">
        <f t="shared" si="167"/>
        <v>0</v>
      </c>
      <c r="W221" s="42"/>
      <c r="X221" s="42">
        <f t="shared" si="168"/>
        <v>0</v>
      </c>
      <c r="Y221" s="42">
        <f t="shared" si="169"/>
        <v>0</v>
      </c>
      <c r="Z221" s="42"/>
      <c r="AA221" s="42">
        <f t="shared" si="170"/>
        <v>0</v>
      </c>
      <c r="AB221" s="42">
        <f t="shared" si="171"/>
        <v>0</v>
      </c>
      <c r="AC221" s="42"/>
      <c r="AD221" s="42">
        <f t="shared" si="172"/>
        <v>0</v>
      </c>
      <c r="AE221" s="42">
        <f t="shared" si="173"/>
        <v>0</v>
      </c>
      <c r="AF221" s="42"/>
      <c r="AG221" s="42">
        <f t="shared" si="174"/>
        <v>0</v>
      </c>
      <c r="AH221" s="42">
        <f t="shared" si="175"/>
        <v>0</v>
      </c>
      <c r="AI221" s="42"/>
      <c r="AJ221" s="42">
        <f t="shared" si="154"/>
        <v>0</v>
      </c>
      <c r="AK221" s="42">
        <f t="shared" si="155"/>
        <v>0</v>
      </c>
      <c r="AL221" s="42"/>
      <c r="AM221" s="42">
        <f t="shared" si="158"/>
        <v>0</v>
      </c>
      <c r="AN221" s="42">
        <f t="shared" si="157"/>
        <v>0</v>
      </c>
      <c r="AO221" s="42"/>
      <c r="AP221" s="42">
        <f t="shared" si="176"/>
        <v>0</v>
      </c>
      <c r="AQ221" s="42">
        <f t="shared" si="177"/>
        <v>0</v>
      </c>
      <c r="AR221" s="42"/>
      <c r="AS221" s="42">
        <f t="shared" si="178"/>
        <v>0</v>
      </c>
      <c r="AT221" s="42">
        <f t="shared" si="179"/>
        <v>0</v>
      </c>
      <c r="AU221" s="42"/>
      <c r="AV221" s="42">
        <f t="shared" si="188"/>
        <v>0</v>
      </c>
      <c r="AW221" s="42">
        <f t="shared" si="183"/>
        <v>0</v>
      </c>
      <c r="AX221" s="41">
        <f t="shared" si="184"/>
        <v>0</v>
      </c>
      <c r="AY221" s="36">
        <f t="shared" ca="1" si="185"/>
        <v>0</v>
      </c>
      <c r="AZ221" s="13">
        <f t="shared" ca="1" si="186"/>
        <v>0</v>
      </c>
      <c r="BA221" s="67">
        <f t="shared" si="159"/>
        <v>24.5</v>
      </c>
      <c r="BB221" s="38">
        <f t="shared" ca="1" si="160"/>
        <v>4935.53</v>
      </c>
      <c r="BC221" s="65">
        <f t="shared" ca="1" si="161"/>
        <v>0</v>
      </c>
      <c r="BE221" s="64">
        <f t="shared" si="187"/>
        <v>0</v>
      </c>
      <c r="BF221" s="35" t="str">
        <f t="shared" si="189"/>
        <v>NÃO MEDIDO</v>
      </c>
    </row>
    <row r="222" spans="1:58" ht="60" customHeight="1" x14ac:dyDescent="0.2">
      <c r="A222" s="21" t="s">
        <v>53</v>
      </c>
      <c r="B222" s="21"/>
      <c r="C222" s="52" t="s">
        <v>209</v>
      </c>
      <c r="D222" s="51" t="s">
        <v>208</v>
      </c>
      <c r="E222" s="7" t="s">
        <v>50</v>
      </c>
      <c r="F222" s="49">
        <v>45.5</v>
      </c>
      <c r="G222" s="50">
        <v>0</v>
      </c>
      <c r="H222" s="50">
        <v>-45.5</v>
      </c>
      <c r="I222" s="50">
        <f t="shared" si="180"/>
        <v>0</v>
      </c>
      <c r="J222" s="68">
        <v>541.01</v>
      </c>
      <c r="K222" s="50">
        <f t="shared" si="181"/>
        <v>0</v>
      </c>
      <c r="L222" s="47"/>
      <c r="M222" s="46">
        <f t="shared" si="182"/>
        <v>0</v>
      </c>
      <c r="N222" s="42"/>
      <c r="O222" s="42">
        <f t="shared" si="162"/>
        <v>0</v>
      </c>
      <c r="P222" s="42">
        <f t="shared" si="163"/>
        <v>0</v>
      </c>
      <c r="Q222" s="42"/>
      <c r="R222" s="42">
        <f t="shared" si="164"/>
        <v>0</v>
      </c>
      <c r="S222" s="42">
        <f t="shared" si="165"/>
        <v>0</v>
      </c>
      <c r="T222" s="42"/>
      <c r="U222" s="42">
        <f t="shared" si="166"/>
        <v>0</v>
      </c>
      <c r="V222" s="42">
        <f t="shared" si="167"/>
        <v>0</v>
      </c>
      <c r="W222" s="42"/>
      <c r="X222" s="42">
        <f t="shared" si="168"/>
        <v>0</v>
      </c>
      <c r="Y222" s="42">
        <f t="shared" si="169"/>
        <v>0</v>
      </c>
      <c r="Z222" s="42"/>
      <c r="AA222" s="42">
        <f t="shared" si="170"/>
        <v>0</v>
      </c>
      <c r="AB222" s="42">
        <f t="shared" si="171"/>
        <v>0</v>
      </c>
      <c r="AC222" s="42"/>
      <c r="AD222" s="42">
        <f t="shared" si="172"/>
        <v>0</v>
      </c>
      <c r="AE222" s="42">
        <f t="shared" si="173"/>
        <v>0</v>
      </c>
      <c r="AF222" s="42"/>
      <c r="AG222" s="42">
        <f t="shared" si="174"/>
        <v>0</v>
      </c>
      <c r="AH222" s="42">
        <f t="shared" si="175"/>
        <v>0</v>
      </c>
      <c r="AI222" s="42"/>
      <c r="AJ222" s="42">
        <f t="shared" si="154"/>
        <v>0</v>
      </c>
      <c r="AK222" s="42">
        <f t="shared" si="155"/>
        <v>0</v>
      </c>
      <c r="AL222" s="42"/>
      <c r="AM222" s="42">
        <f t="shared" si="158"/>
        <v>0</v>
      </c>
      <c r="AN222" s="42">
        <f t="shared" si="157"/>
        <v>0</v>
      </c>
      <c r="AO222" s="42"/>
      <c r="AP222" s="42">
        <f t="shared" si="176"/>
        <v>0</v>
      </c>
      <c r="AQ222" s="42">
        <f t="shared" si="177"/>
        <v>0</v>
      </c>
      <c r="AR222" s="42"/>
      <c r="AS222" s="42">
        <f t="shared" si="178"/>
        <v>0</v>
      </c>
      <c r="AT222" s="42">
        <f t="shared" si="179"/>
        <v>0</v>
      </c>
      <c r="AU222" s="42"/>
      <c r="AV222" s="42">
        <f t="shared" si="188"/>
        <v>0</v>
      </c>
      <c r="AW222" s="42">
        <f t="shared" si="183"/>
        <v>0</v>
      </c>
      <c r="AX222" s="41">
        <f t="shared" si="184"/>
        <v>0</v>
      </c>
      <c r="AY222" s="36">
        <f t="shared" ca="1" si="185"/>
        <v>0</v>
      </c>
      <c r="AZ222" s="13">
        <f t="shared" ca="1" si="186"/>
        <v>0</v>
      </c>
      <c r="BA222" s="67">
        <f t="shared" si="159"/>
        <v>0</v>
      </c>
      <c r="BB222" s="38">
        <f t="shared" ca="1" si="160"/>
        <v>0</v>
      </c>
      <c r="BC222" s="65">
        <f t="shared" ca="1" si="161"/>
        <v>0</v>
      </c>
      <c r="BE222" s="64">
        <f t="shared" si="187"/>
        <v>0</v>
      </c>
      <c r="BF222" s="35" t="str">
        <f t="shared" si="189"/>
        <v>NÃO MEDIDO</v>
      </c>
    </row>
    <row r="223" spans="1:58" ht="60" customHeight="1" x14ac:dyDescent="0.2">
      <c r="A223" s="21" t="s">
        <v>53</v>
      </c>
      <c r="B223" s="21"/>
      <c r="C223" s="52" t="s">
        <v>207</v>
      </c>
      <c r="D223" s="51" t="s">
        <v>206</v>
      </c>
      <c r="E223" s="7" t="s">
        <v>70</v>
      </c>
      <c r="F223" s="49">
        <v>51</v>
      </c>
      <c r="G223" s="50">
        <v>0</v>
      </c>
      <c r="H223" s="50">
        <v>-51</v>
      </c>
      <c r="I223" s="50">
        <f t="shared" si="180"/>
        <v>0</v>
      </c>
      <c r="J223" s="68">
        <v>140.88</v>
      </c>
      <c r="K223" s="50">
        <f t="shared" si="181"/>
        <v>0</v>
      </c>
      <c r="L223" s="47"/>
      <c r="M223" s="46">
        <f t="shared" si="182"/>
        <v>0</v>
      </c>
      <c r="N223" s="42"/>
      <c r="O223" s="42">
        <f t="shared" si="162"/>
        <v>0</v>
      </c>
      <c r="P223" s="42">
        <f t="shared" si="163"/>
        <v>0</v>
      </c>
      <c r="Q223" s="42"/>
      <c r="R223" s="42">
        <f t="shared" si="164"/>
        <v>0</v>
      </c>
      <c r="S223" s="42">
        <f t="shared" si="165"/>
        <v>0</v>
      </c>
      <c r="T223" s="42"/>
      <c r="U223" s="42">
        <f t="shared" si="166"/>
        <v>0</v>
      </c>
      <c r="V223" s="42">
        <f t="shared" si="167"/>
        <v>0</v>
      </c>
      <c r="W223" s="42"/>
      <c r="X223" s="42">
        <f t="shared" si="168"/>
        <v>0</v>
      </c>
      <c r="Y223" s="42">
        <f t="shared" si="169"/>
        <v>0</v>
      </c>
      <c r="Z223" s="42"/>
      <c r="AA223" s="42">
        <f t="shared" si="170"/>
        <v>0</v>
      </c>
      <c r="AB223" s="42">
        <f t="shared" si="171"/>
        <v>0</v>
      </c>
      <c r="AC223" s="42"/>
      <c r="AD223" s="42">
        <f t="shared" si="172"/>
        <v>0</v>
      </c>
      <c r="AE223" s="42">
        <f t="shared" si="173"/>
        <v>0</v>
      </c>
      <c r="AF223" s="42"/>
      <c r="AG223" s="42">
        <f t="shared" si="174"/>
        <v>0</v>
      </c>
      <c r="AH223" s="42">
        <f t="shared" si="175"/>
        <v>0</v>
      </c>
      <c r="AI223" s="42"/>
      <c r="AJ223" s="42">
        <f t="shared" si="154"/>
        <v>0</v>
      </c>
      <c r="AK223" s="42">
        <f t="shared" si="155"/>
        <v>0</v>
      </c>
      <c r="AL223" s="42"/>
      <c r="AM223" s="42">
        <f t="shared" si="158"/>
        <v>0</v>
      </c>
      <c r="AN223" s="42">
        <f t="shared" si="157"/>
        <v>0</v>
      </c>
      <c r="AO223" s="42"/>
      <c r="AP223" s="42">
        <f t="shared" si="176"/>
        <v>0</v>
      </c>
      <c r="AQ223" s="42">
        <f t="shared" si="177"/>
        <v>0</v>
      </c>
      <c r="AR223" s="42"/>
      <c r="AS223" s="42">
        <f t="shared" si="178"/>
        <v>0</v>
      </c>
      <c r="AT223" s="42">
        <f t="shared" si="179"/>
        <v>0</v>
      </c>
      <c r="AU223" s="42"/>
      <c r="AV223" s="42">
        <f t="shared" si="188"/>
        <v>0</v>
      </c>
      <c r="AW223" s="42">
        <f t="shared" si="183"/>
        <v>0</v>
      </c>
      <c r="AX223" s="41">
        <f t="shared" si="184"/>
        <v>0</v>
      </c>
      <c r="AY223" s="36">
        <f t="shared" ca="1" si="185"/>
        <v>0</v>
      </c>
      <c r="AZ223" s="13">
        <f t="shared" ca="1" si="186"/>
        <v>0</v>
      </c>
      <c r="BA223" s="67">
        <f t="shared" si="159"/>
        <v>0</v>
      </c>
      <c r="BB223" s="38">
        <f t="shared" ca="1" si="160"/>
        <v>0</v>
      </c>
      <c r="BC223" s="65">
        <f t="shared" ca="1" si="161"/>
        <v>0</v>
      </c>
      <c r="BE223" s="64">
        <f t="shared" si="187"/>
        <v>0</v>
      </c>
      <c r="BF223" s="35" t="str">
        <f t="shared" si="189"/>
        <v>NÃO MEDIDO</v>
      </c>
    </row>
    <row r="224" spans="1:58" ht="30" customHeight="1" x14ac:dyDescent="0.2">
      <c r="A224" s="21" t="s">
        <v>55</v>
      </c>
      <c r="B224" s="21"/>
      <c r="C224" s="52">
        <v>17</v>
      </c>
      <c r="D224" s="51" t="s">
        <v>95</v>
      </c>
      <c r="E224" s="7"/>
      <c r="F224" s="49"/>
      <c r="G224" s="50">
        <v>0</v>
      </c>
      <c r="H224" s="50">
        <v>0</v>
      </c>
      <c r="I224" s="50">
        <f t="shared" si="180"/>
        <v>0</v>
      </c>
      <c r="J224" s="68"/>
      <c r="K224" s="50">
        <f t="shared" si="181"/>
        <v>0</v>
      </c>
      <c r="L224" s="47"/>
      <c r="M224" s="46">
        <f t="shared" si="182"/>
        <v>0</v>
      </c>
      <c r="N224" s="42"/>
      <c r="O224" s="42">
        <f t="shared" si="162"/>
        <v>0</v>
      </c>
      <c r="P224" s="42">
        <f t="shared" si="163"/>
        <v>0</v>
      </c>
      <c r="Q224" s="42"/>
      <c r="R224" s="42">
        <f t="shared" si="164"/>
        <v>0</v>
      </c>
      <c r="S224" s="42">
        <f t="shared" si="165"/>
        <v>0</v>
      </c>
      <c r="T224" s="42"/>
      <c r="U224" s="42">
        <f t="shared" si="166"/>
        <v>0</v>
      </c>
      <c r="V224" s="42">
        <f t="shared" si="167"/>
        <v>0</v>
      </c>
      <c r="W224" s="42"/>
      <c r="X224" s="42">
        <f t="shared" si="168"/>
        <v>0</v>
      </c>
      <c r="Y224" s="42">
        <f t="shared" si="169"/>
        <v>0</v>
      </c>
      <c r="Z224" s="42"/>
      <c r="AA224" s="42">
        <f t="shared" si="170"/>
        <v>0</v>
      </c>
      <c r="AB224" s="42">
        <f t="shared" si="171"/>
        <v>0</v>
      </c>
      <c r="AC224" s="42"/>
      <c r="AD224" s="42">
        <f t="shared" si="172"/>
        <v>0</v>
      </c>
      <c r="AE224" s="42">
        <f t="shared" si="173"/>
        <v>0</v>
      </c>
      <c r="AF224" s="42"/>
      <c r="AG224" s="42">
        <f t="shared" si="174"/>
        <v>0</v>
      </c>
      <c r="AH224" s="42">
        <f t="shared" si="175"/>
        <v>0</v>
      </c>
      <c r="AI224" s="42"/>
      <c r="AJ224" s="42">
        <f t="shared" si="154"/>
        <v>0</v>
      </c>
      <c r="AK224" s="42">
        <f t="shared" si="155"/>
        <v>0</v>
      </c>
      <c r="AL224" s="42"/>
      <c r="AM224" s="42">
        <f t="shared" si="158"/>
        <v>0</v>
      </c>
      <c r="AN224" s="42">
        <f t="shared" si="157"/>
        <v>0</v>
      </c>
      <c r="AO224" s="42"/>
      <c r="AP224" s="42">
        <f t="shared" si="176"/>
        <v>0</v>
      </c>
      <c r="AQ224" s="42">
        <f t="shared" si="177"/>
        <v>0</v>
      </c>
      <c r="AR224" s="42"/>
      <c r="AS224" s="42">
        <f t="shared" si="178"/>
        <v>0</v>
      </c>
      <c r="AT224" s="42">
        <f t="shared" si="179"/>
        <v>0</v>
      </c>
      <c r="AU224" s="42"/>
      <c r="AV224" s="42">
        <f t="shared" si="188"/>
        <v>0</v>
      </c>
      <c r="AW224" s="42">
        <f t="shared" si="183"/>
        <v>0</v>
      </c>
      <c r="AX224" s="41">
        <f t="shared" si="184"/>
        <v>0</v>
      </c>
      <c r="AY224" s="36">
        <f t="shared" ca="1" si="185"/>
        <v>0</v>
      </c>
      <c r="AZ224" s="13">
        <f t="shared" ca="1" si="186"/>
        <v>0</v>
      </c>
      <c r="BA224" s="67">
        <f t="shared" si="159"/>
        <v>0</v>
      </c>
      <c r="BB224" s="38">
        <f t="shared" ca="1" si="160"/>
        <v>0</v>
      </c>
      <c r="BC224" s="65">
        <f t="shared" ca="1" si="161"/>
        <v>0</v>
      </c>
      <c r="BE224" s="64">
        <f t="shared" si="187"/>
        <v>0</v>
      </c>
      <c r="BF224" s="53" t="str">
        <f>IF(COUNTIF(BF225:BF257,"MEDIDO")&lt;&gt;0,"MEDIDO","NÃO MEDIDO")</f>
        <v>MEDIDO</v>
      </c>
    </row>
    <row r="225" spans="1:58" ht="30" customHeight="1" x14ac:dyDescent="0.2">
      <c r="A225" s="21" t="s">
        <v>55</v>
      </c>
      <c r="B225" s="21"/>
      <c r="C225" s="52">
        <v>171500</v>
      </c>
      <c r="D225" s="51" t="s">
        <v>94</v>
      </c>
      <c r="E225" s="7"/>
      <c r="F225" s="49"/>
      <c r="G225" s="50">
        <v>0</v>
      </c>
      <c r="H225" s="50">
        <v>0</v>
      </c>
      <c r="I225" s="50">
        <f t="shared" si="180"/>
        <v>0</v>
      </c>
      <c r="J225" s="68"/>
      <c r="K225" s="50">
        <f t="shared" si="181"/>
        <v>0</v>
      </c>
      <c r="L225" s="47"/>
      <c r="M225" s="46">
        <f t="shared" si="182"/>
        <v>0</v>
      </c>
      <c r="N225" s="42"/>
      <c r="O225" s="42">
        <f t="shared" si="162"/>
        <v>0</v>
      </c>
      <c r="P225" s="42">
        <f t="shared" si="163"/>
        <v>0</v>
      </c>
      <c r="Q225" s="42"/>
      <c r="R225" s="42">
        <f t="shared" si="164"/>
        <v>0</v>
      </c>
      <c r="S225" s="42">
        <f t="shared" si="165"/>
        <v>0</v>
      </c>
      <c r="T225" s="42"/>
      <c r="U225" s="42">
        <f t="shared" si="166"/>
        <v>0</v>
      </c>
      <c r="V225" s="42">
        <f t="shared" si="167"/>
        <v>0</v>
      </c>
      <c r="W225" s="42"/>
      <c r="X225" s="42">
        <f t="shared" si="168"/>
        <v>0</v>
      </c>
      <c r="Y225" s="42">
        <f t="shared" si="169"/>
        <v>0</v>
      </c>
      <c r="Z225" s="42"/>
      <c r="AA225" s="42">
        <f t="shared" si="170"/>
        <v>0</v>
      </c>
      <c r="AB225" s="42">
        <f t="shared" si="171"/>
        <v>0</v>
      </c>
      <c r="AC225" s="42"/>
      <c r="AD225" s="42">
        <f t="shared" si="172"/>
        <v>0</v>
      </c>
      <c r="AE225" s="42">
        <f t="shared" si="173"/>
        <v>0</v>
      </c>
      <c r="AF225" s="42"/>
      <c r="AG225" s="42">
        <f t="shared" si="174"/>
        <v>0</v>
      </c>
      <c r="AH225" s="42">
        <f t="shared" si="175"/>
        <v>0</v>
      </c>
      <c r="AI225" s="42"/>
      <c r="AJ225" s="42">
        <f t="shared" si="154"/>
        <v>0</v>
      </c>
      <c r="AK225" s="42">
        <f t="shared" si="155"/>
        <v>0</v>
      </c>
      <c r="AL225" s="42"/>
      <c r="AM225" s="42">
        <f t="shared" si="158"/>
        <v>0</v>
      </c>
      <c r="AN225" s="42">
        <f t="shared" si="157"/>
        <v>0</v>
      </c>
      <c r="AO225" s="42"/>
      <c r="AP225" s="42">
        <f t="shared" si="176"/>
        <v>0</v>
      </c>
      <c r="AQ225" s="42">
        <f t="shared" si="177"/>
        <v>0</v>
      </c>
      <c r="AR225" s="42"/>
      <c r="AS225" s="42">
        <f t="shared" si="178"/>
        <v>0</v>
      </c>
      <c r="AT225" s="42">
        <f t="shared" si="179"/>
        <v>0</v>
      </c>
      <c r="AU225" s="42"/>
      <c r="AV225" s="42">
        <f t="shared" si="188"/>
        <v>0</v>
      </c>
      <c r="AW225" s="42">
        <f t="shared" si="183"/>
        <v>0</v>
      </c>
      <c r="AX225" s="41">
        <f t="shared" si="184"/>
        <v>0</v>
      </c>
      <c r="AY225" s="36">
        <f t="shared" ca="1" si="185"/>
        <v>0</v>
      </c>
      <c r="AZ225" s="13">
        <f t="shared" ca="1" si="186"/>
        <v>0</v>
      </c>
      <c r="BA225" s="67">
        <f t="shared" si="159"/>
        <v>0</v>
      </c>
      <c r="BB225" s="38">
        <f t="shared" ca="1" si="160"/>
        <v>0</v>
      </c>
      <c r="BC225" s="65">
        <f t="shared" ca="1" si="161"/>
        <v>0</v>
      </c>
      <c r="BE225" s="64">
        <f t="shared" si="187"/>
        <v>0</v>
      </c>
      <c r="BF225" s="53" t="str">
        <f>IF(COUNTIF(BF226:BF257,"MEDIDO")&lt;&gt;0,"MEDIDO","NÃO MEDIDO")</f>
        <v>MEDIDO</v>
      </c>
    </row>
    <row r="226" spans="1:58" ht="60" customHeight="1" x14ac:dyDescent="0.2">
      <c r="A226" s="21" t="s">
        <v>53</v>
      </c>
      <c r="B226" s="21"/>
      <c r="C226" s="52" t="s">
        <v>205</v>
      </c>
      <c r="D226" s="51" t="s">
        <v>204</v>
      </c>
      <c r="E226" s="7" t="s">
        <v>81</v>
      </c>
      <c r="F226" s="49">
        <v>4300</v>
      </c>
      <c r="G226" s="50">
        <v>-1500</v>
      </c>
      <c r="H226" s="50">
        <v>0</v>
      </c>
      <c r="I226" s="50">
        <f t="shared" si="180"/>
        <v>2800</v>
      </c>
      <c r="J226" s="68">
        <v>6.96</v>
      </c>
      <c r="K226" s="50">
        <f t="shared" si="181"/>
        <v>19488</v>
      </c>
      <c r="L226" s="47"/>
      <c r="M226" s="46">
        <f t="shared" si="182"/>
        <v>0</v>
      </c>
      <c r="N226" s="42"/>
      <c r="O226" s="42">
        <f t="shared" si="162"/>
        <v>0</v>
      </c>
      <c r="P226" s="42">
        <f t="shared" si="163"/>
        <v>0</v>
      </c>
      <c r="Q226" s="42">
        <v>412</v>
      </c>
      <c r="R226" s="42">
        <f t="shared" si="164"/>
        <v>2867.52</v>
      </c>
      <c r="S226" s="42">
        <f t="shared" si="165"/>
        <v>0</v>
      </c>
      <c r="T226" s="42">
        <v>574</v>
      </c>
      <c r="U226" s="42">
        <f t="shared" si="166"/>
        <v>3995.04</v>
      </c>
      <c r="V226" s="42">
        <f t="shared" si="167"/>
        <v>0</v>
      </c>
      <c r="W226" s="42">
        <v>308</v>
      </c>
      <c r="X226" s="42">
        <f t="shared" si="168"/>
        <v>2143.6799999999998</v>
      </c>
      <c r="Y226" s="42">
        <f t="shared" si="169"/>
        <v>0</v>
      </c>
      <c r="Z226" s="42">
        <v>360</v>
      </c>
      <c r="AA226" s="42">
        <f t="shared" si="170"/>
        <v>2505.6</v>
      </c>
      <c r="AB226" s="42">
        <f t="shared" si="171"/>
        <v>0</v>
      </c>
      <c r="AC226" s="42"/>
      <c r="AD226" s="42">
        <f t="shared" si="172"/>
        <v>0</v>
      </c>
      <c r="AE226" s="42">
        <f t="shared" si="173"/>
        <v>0</v>
      </c>
      <c r="AF226" s="42"/>
      <c r="AG226" s="42">
        <f t="shared" si="174"/>
        <v>0</v>
      </c>
      <c r="AH226" s="42">
        <f t="shared" si="175"/>
        <v>0</v>
      </c>
      <c r="AI226" s="42"/>
      <c r="AJ226" s="42">
        <f t="shared" si="154"/>
        <v>0</v>
      </c>
      <c r="AK226" s="42">
        <f t="shared" si="155"/>
        <v>0</v>
      </c>
      <c r="AL226" s="42"/>
      <c r="AM226" s="42">
        <f t="shared" si="158"/>
        <v>0</v>
      </c>
      <c r="AN226" s="42">
        <f t="shared" si="157"/>
        <v>0</v>
      </c>
      <c r="AO226" s="42"/>
      <c r="AP226" s="42">
        <f t="shared" si="176"/>
        <v>0</v>
      </c>
      <c r="AQ226" s="42">
        <f t="shared" si="177"/>
        <v>0</v>
      </c>
      <c r="AR226" s="42"/>
      <c r="AS226" s="42">
        <f t="shared" si="178"/>
        <v>0</v>
      </c>
      <c r="AT226" s="42">
        <f t="shared" si="179"/>
        <v>0</v>
      </c>
      <c r="AU226" s="42"/>
      <c r="AV226" s="42">
        <f t="shared" si="188"/>
        <v>0</v>
      </c>
      <c r="AW226" s="42">
        <f t="shared" si="183"/>
        <v>0</v>
      </c>
      <c r="AX226" s="41">
        <f t="shared" si="184"/>
        <v>1654</v>
      </c>
      <c r="AY226" s="36">
        <f t="shared" ca="1" si="185"/>
        <v>11511.84</v>
      </c>
      <c r="AZ226" s="13">
        <f t="shared" ca="1" si="186"/>
        <v>0</v>
      </c>
      <c r="BA226" s="67">
        <f t="shared" si="159"/>
        <v>1146</v>
      </c>
      <c r="BB226" s="38">
        <f t="shared" ca="1" si="160"/>
        <v>7976.16</v>
      </c>
      <c r="BC226" s="65">
        <f t="shared" ca="1" si="161"/>
        <v>0</v>
      </c>
      <c r="BE226" s="64">
        <f t="shared" si="187"/>
        <v>0</v>
      </c>
      <c r="BF226" s="35" t="str">
        <f t="shared" ref="BF226:BF257" si="190">IF(BE226&lt;&gt;0,"MEDIDO","NÃO MEDIDO")</f>
        <v>NÃO MEDIDO</v>
      </c>
    </row>
    <row r="227" spans="1:58" ht="30" customHeight="1" x14ac:dyDescent="0.2">
      <c r="A227" s="21" t="s">
        <v>53</v>
      </c>
      <c r="B227" s="21"/>
      <c r="C227" s="52" t="s">
        <v>203</v>
      </c>
      <c r="D227" s="51" t="s">
        <v>202</v>
      </c>
      <c r="E227" s="7" t="s">
        <v>81</v>
      </c>
      <c r="F227" s="49">
        <v>50</v>
      </c>
      <c r="G227" s="50">
        <v>0</v>
      </c>
      <c r="H227" s="50">
        <v>0</v>
      </c>
      <c r="I227" s="50">
        <f t="shared" si="180"/>
        <v>50</v>
      </c>
      <c r="J227" s="68">
        <v>15.82</v>
      </c>
      <c r="K227" s="50">
        <f t="shared" si="181"/>
        <v>791</v>
      </c>
      <c r="L227" s="47"/>
      <c r="M227" s="46">
        <f t="shared" si="182"/>
        <v>0</v>
      </c>
      <c r="N227" s="42"/>
      <c r="O227" s="42">
        <f t="shared" si="162"/>
        <v>0</v>
      </c>
      <c r="P227" s="42">
        <f t="shared" si="163"/>
        <v>0</v>
      </c>
      <c r="Q227" s="42"/>
      <c r="R227" s="42">
        <f t="shared" si="164"/>
        <v>0</v>
      </c>
      <c r="S227" s="42">
        <f t="shared" si="165"/>
        <v>0</v>
      </c>
      <c r="T227" s="42"/>
      <c r="U227" s="42">
        <f t="shared" si="166"/>
        <v>0</v>
      </c>
      <c r="V227" s="42">
        <f t="shared" si="167"/>
        <v>0</v>
      </c>
      <c r="W227" s="42"/>
      <c r="X227" s="42">
        <f t="shared" si="168"/>
        <v>0</v>
      </c>
      <c r="Y227" s="42">
        <f t="shared" si="169"/>
        <v>0</v>
      </c>
      <c r="Z227" s="42"/>
      <c r="AA227" s="42">
        <f t="shared" si="170"/>
        <v>0</v>
      </c>
      <c r="AB227" s="42">
        <f t="shared" si="171"/>
        <v>0</v>
      </c>
      <c r="AC227" s="42">
        <v>10</v>
      </c>
      <c r="AD227" s="42">
        <f t="shared" si="172"/>
        <v>158.19999999999999</v>
      </c>
      <c r="AE227" s="42">
        <f t="shared" si="173"/>
        <v>0</v>
      </c>
      <c r="AF227" s="42">
        <v>9</v>
      </c>
      <c r="AG227" s="42">
        <f t="shared" si="174"/>
        <v>142.38</v>
      </c>
      <c r="AH227" s="42">
        <f t="shared" si="175"/>
        <v>0</v>
      </c>
      <c r="AI227" s="42"/>
      <c r="AJ227" s="42">
        <f t="shared" si="154"/>
        <v>0</v>
      </c>
      <c r="AK227" s="42">
        <f t="shared" si="155"/>
        <v>0</v>
      </c>
      <c r="AL227" s="42"/>
      <c r="AM227" s="42">
        <f t="shared" si="158"/>
        <v>0</v>
      </c>
      <c r="AN227" s="42">
        <f t="shared" si="157"/>
        <v>0</v>
      </c>
      <c r="AO227" s="42"/>
      <c r="AP227" s="42">
        <f t="shared" si="176"/>
        <v>0</v>
      </c>
      <c r="AQ227" s="42">
        <f t="shared" si="177"/>
        <v>0</v>
      </c>
      <c r="AR227" s="42">
        <v>31</v>
      </c>
      <c r="AS227" s="42">
        <f t="shared" si="178"/>
        <v>490.42</v>
      </c>
      <c r="AT227" s="42">
        <f t="shared" si="179"/>
        <v>0</v>
      </c>
      <c r="AU227" s="42"/>
      <c r="AV227" s="42">
        <f t="shared" si="188"/>
        <v>0</v>
      </c>
      <c r="AW227" s="42">
        <f t="shared" si="183"/>
        <v>0</v>
      </c>
      <c r="AX227" s="41">
        <f t="shared" si="184"/>
        <v>50</v>
      </c>
      <c r="AY227" s="36">
        <f t="shared" ca="1" si="185"/>
        <v>791</v>
      </c>
      <c r="AZ227" s="13">
        <f t="shared" ca="1" si="186"/>
        <v>0</v>
      </c>
      <c r="BA227" s="67">
        <f t="shared" si="159"/>
        <v>0</v>
      </c>
      <c r="BB227" s="38">
        <f t="shared" ca="1" si="160"/>
        <v>0</v>
      </c>
      <c r="BC227" s="65">
        <f t="shared" ca="1" si="161"/>
        <v>0</v>
      </c>
      <c r="BE227" s="64">
        <f t="shared" si="187"/>
        <v>0</v>
      </c>
      <c r="BF227" s="35" t="str">
        <f t="shared" si="190"/>
        <v>NÃO MEDIDO</v>
      </c>
    </row>
    <row r="228" spans="1:58" ht="30" customHeight="1" x14ac:dyDescent="0.2">
      <c r="A228" s="21" t="s">
        <v>53</v>
      </c>
      <c r="B228" s="21"/>
      <c r="C228" s="52" t="s">
        <v>201</v>
      </c>
      <c r="D228" s="51" t="s">
        <v>200</v>
      </c>
      <c r="E228" s="7" t="s">
        <v>81</v>
      </c>
      <c r="F228" s="49">
        <v>300</v>
      </c>
      <c r="G228" s="50">
        <v>0</v>
      </c>
      <c r="H228" s="50">
        <v>0</v>
      </c>
      <c r="I228" s="50">
        <f t="shared" si="180"/>
        <v>300</v>
      </c>
      <c r="J228" s="68">
        <v>30.12</v>
      </c>
      <c r="K228" s="50">
        <f t="shared" si="181"/>
        <v>9036</v>
      </c>
      <c r="L228" s="47"/>
      <c r="M228" s="46">
        <f t="shared" si="182"/>
        <v>0</v>
      </c>
      <c r="N228" s="42"/>
      <c r="O228" s="42">
        <f t="shared" si="162"/>
        <v>0</v>
      </c>
      <c r="P228" s="42">
        <f t="shared" si="163"/>
        <v>0</v>
      </c>
      <c r="Q228" s="42"/>
      <c r="R228" s="42">
        <f t="shared" si="164"/>
        <v>0</v>
      </c>
      <c r="S228" s="42">
        <f t="shared" si="165"/>
        <v>0</v>
      </c>
      <c r="T228" s="42"/>
      <c r="U228" s="42">
        <f t="shared" si="166"/>
        <v>0</v>
      </c>
      <c r="V228" s="42">
        <f t="shared" si="167"/>
        <v>0</v>
      </c>
      <c r="W228" s="42"/>
      <c r="X228" s="42">
        <f t="shared" si="168"/>
        <v>0</v>
      </c>
      <c r="Y228" s="42">
        <f t="shared" si="169"/>
        <v>0</v>
      </c>
      <c r="Z228" s="42"/>
      <c r="AA228" s="42">
        <f t="shared" si="170"/>
        <v>0</v>
      </c>
      <c r="AB228" s="42">
        <f t="shared" si="171"/>
        <v>0</v>
      </c>
      <c r="AC228" s="42"/>
      <c r="AD228" s="42">
        <f t="shared" si="172"/>
        <v>0</v>
      </c>
      <c r="AE228" s="42">
        <f t="shared" si="173"/>
        <v>0</v>
      </c>
      <c r="AF228" s="42"/>
      <c r="AG228" s="42">
        <f t="shared" si="174"/>
        <v>0</v>
      </c>
      <c r="AH228" s="42">
        <f t="shared" si="175"/>
        <v>0</v>
      </c>
      <c r="AI228" s="42"/>
      <c r="AJ228" s="42">
        <f t="shared" si="154"/>
        <v>0</v>
      </c>
      <c r="AK228" s="42">
        <f t="shared" si="155"/>
        <v>0</v>
      </c>
      <c r="AL228" s="42"/>
      <c r="AM228" s="42">
        <f t="shared" si="158"/>
        <v>0</v>
      </c>
      <c r="AN228" s="42">
        <f t="shared" si="157"/>
        <v>0</v>
      </c>
      <c r="AO228" s="42"/>
      <c r="AP228" s="42">
        <f t="shared" si="176"/>
        <v>0</v>
      </c>
      <c r="AQ228" s="42">
        <f t="shared" si="177"/>
        <v>0</v>
      </c>
      <c r="AR228" s="42"/>
      <c r="AS228" s="42">
        <f t="shared" si="178"/>
        <v>0</v>
      </c>
      <c r="AT228" s="42">
        <f t="shared" si="179"/>
        <v>0</v>
      </c>
      <c r="AU228" s="42"/>
      <c r="AV228" s="42">
        <f t="shared" si="188"/>
        <v>0</v>
      </c>
      <c r="AW228" s="42">
        <f t="shared" si="183"/>
        <v>0</v>
      </c>
      <c r="AX228" s="41">
        <f t="shared" si="184"/>
        <v>0</v>
      </c>
      <c r="AY228" s="36">
        <f t="shared" ca="1" si="185"/>
        <v>0</v>
      </c>
      <c r="AZ228" s="13">
        <f t="shared" ca="1" si="186"/>
        <v>0</v>
      </c>
      <c r="BA228" s="67">
        <f t="shared" si="159"/>
        <v>300</v>
      </c>
      <c r="BB228" s="38">
        <f t="shared" ca="1" si="160"/>
        <v>9036</v>
      </c>
      <c r="BC228" s="65">
        <f t="shared" ca="1" si="161"/>
        <v>0</v>
      </c>
      <c r="BE228" s="64">
        <f t="shared" si="187"/>
        <v>0</v>
      </c>
      <c r="BF228" s="35" t="str">
        <f t="shared" si="190"/>
        <v>NÃO MEDIDO</v>
      </c>
    </row>
    <row r="229" spans="1:58" ht="60" customHeight="1" x14ac:dyDescent="0.2">
      <c r="A229" s="21" t="s">
        <v>53</v>
      </c>
      <c r="B229" s="21"/>
      <c r="C229" s="52" t="s">
        <v>93</v>
      </c>
      <c r="D229" s="51" t="s">
        <v>92</v>
      </c>
      <c r="E229" s="7" t="s">
        <v>81</v>
      </c>
      <c r="F229" s="49">
        <v>31</v>
      </c>
      <c r="G229" s="50">
        <v>0</v>
      </c>
      <c r="H229" s="50">
        <v>0</v>
      </c>
      <c r="I229" s="50">
        <f t="shared" si="180"/>
        <v>31</v>
      </c>
      <c r="J229" s="68">
        <v>51.98</v>
      </c>
      <c r="K229" s="50">
        <f t="shared" si="181"/>
        <v>1611.38</v>
      </c>
      <c r="L229" s="47"/>
      <c r="M229" s="46">
        <f t="shared" si="182"/>
        <v>0</v>
      </c>
      <c r="N229" s="42"/>
      <c r="O229" s="42">
        <f t="shared" si="162"/>
        <v>0</v>
      </c>
      <c r="P229" s="42">
        <f t="shared" si="163"/>
        <v>0</v>
      </c>
      <c r="Q229" s="42"/>
      <c r="R229" s="42">
        <f t="shared" si="164"/>
        <v>0</v>
      </c>
      <c r="S229" s="42">
        <f t="shared" si="165"/>
        <v>0</v>
      </c>
      <c r="T229" s="42"/>
      <c r="U229" s="42">
        <f t="shared" si="166"/>
        <v>0</v>
      </c>
      <c r="V229" s="42">
        <f t="shared" si="167"/>
        <v>0</v>
      </c>
      <c r="W229" s="42"/>
      <c r="X229" s="42">
        <f t="shared" si="168"/>
        <v>0</v>
      </c>
      <c r="Y229" s="42">
        <f t="shared" si="169"/>
        <v>0</v>
      </c>
      <c r="Z229" s="42"/>
      <c r="AA229" s="42">
        <f t="shared" si="170"/>
        <v>0</v>
      </c>
      <c r="AB229" s="42">
        <f t="shared" si="171"/>
        <v>0</v>
      </c>
      <c r="AC229" s="42"/>
      <c r="AD229" s="42">
        <f t="shared" si="172"/>
        <v>0</v>
      </c>
      <c r="AE229" s="42">
        <f t="shared" si="173"/>
        <v>0</v>
      </c>
      <c r="AF229" s="42"/>
      <c r="AG229" s="42">
        <f t="shared" si="174"/>
        <v>0</v>
      </c>
      <c r="AH229" s="42">
        <f t="shared" si="175"/>
        <v>0</v>
      </c>
      <c r="AI229" s="42">
        <v>19</v>
      </c>
      <c r="AJ229" s="42">
        <f t="shared" si="154"/>
        <v>987.62</v>
      </c>
      <c r="AK229" s="42">
        <f t="shared" si="155"/>
        <v>0</v>
      </c>
      <c r="AL229" s="42">
        <v>10</v>
      </c>
      <c r="AM229" s="42">
        <f t="shared" ref="AM229:AM252" si="191">ROUND($AL229*$J229,2)</f>
        <v>519.79999999999995</v>
      </c>
      <c r="AN229" s="42">
        <f t="shared" si="157"/>
        <v>0</v>
      </c>
      <c r="AO229" s="42"/>
      <c r="AP229" s="42">
        <f t="shared" si="176"/>
        <v>0</v>
      </c>
      <c r="AQ229" s="42">
        <f t="shared" si="177"/>
        <v>0</v>
      </c>
      <c r="AR229" s="42"/>
      <c r="AS229" s="42">
        <f t="shared" si="178"/>
        <v>0</v>
      </c>
      <c r="AT229" s="42">
        <f t="shared" si="179"/>
        <v>0</v>
      </c>
      <c r="AU229" s="42"/>
      <c r="AV229" s="42">
        <f t="shared" si="188"/>
        <v>0</v>
      </c>
      <c r="AW229" s="42">
        <f t="shared" si="183"/>
        <v>0</v>
      </c>
      <c r="AX229" s="41">
        <f t="shared" si="184"/>
        <v>29</v>
      </c>
      <c r="AY229" s="36">
        <f t="shared" ca="1" si="185"/>
        <v>1507.42</v>
      </c>
      <c r="AZ229" s="13">
        <f t="shared" ca="1" si="186"/>
        <v>0</v>
      </c>
      <c r="BA229" s="67">
        <f t="shared" si="159"/>
        <v>2</v>
      </c>
      <c r="BB229" s="38">
        <f t="shared" ca="1" si="160"/>
        <v>103.96000000000004</v>
      </c>
      <c r="BC229" s="65">
        <f t="shared" ca="1" si="161"/>
        <v>0</v>
      </c>
      <c r="BE229" s="64">
        <f t="shared" si="187"/>
        <v>0</v>
      </c>
      <c r="BF229" s="35" t="str">
        <f t="shared" si="190"/>
        <v>NÃO MEDIDO</v>
      </c>
    </row>
    <row r="230" spans="1:58" ht="30" customHeight="1" x14ac:dyDescent="0.2">
      <c r="A230" s="21" t="s">
        <v>53</v>
      </c>
      <c r="B230" s="21"/>
      <c r="C230" s="52" t="s">
        <v>199</v>
      </c>
      <c r="D230" s="51" t="s">
        <v>198</v>
      </c>
      <c r="E230" s="7" t="s">
        <v>81</v>
      </c>
      <c r="F230" s="49">
        <v>450</v>
      </c>
      <c r="G230" s="50">
        <v>0</v>
      </c>
      <c r="H230" s="50">
        <v>0</v>
      </c>
      <c r="I230" s="50">
        <f t="shared" si="180"/>
        <v>450</v>
      </c>
      <c r="J230" s="68">
        <v>14.06</v>
      </c>
      <c r="K230" s="50">
        <f t="shared" si="181"/>
        <v>6327</v>
      </c>
      <c r="L230" s="47"/>
      <c r="M230" s="46">
        <f t="shared" si="182"/>
        <v>0</v>
      </c>
      <c r="N230" s="42"/>
      <c r="O230" s="42">
        <f t="shared" si="162"/>
        <v>0</v>
      </c>
      <c r="P230" s="42">
        <f t="shared" si="163"/>
        <v>0</v>
      </c>
      <c r="Q230" s="42"/>
      <c r="R230" s="42">
        <f t="shared" si="164"/>
        <v>0</v>
      </c>
      <c r="S230" s="42">
        <f t="shared" si="165"/>
        <v>0</v>
      </c>
      <c r="T230" s="42"/>
      <c r="U230" s="42">
        <f t="shared" si="166"/>
        <v>0</v>
      </c>
      <c r="V230" s="42">
        <f t="shared" si="167"/>
        <v>0</v>
      </c>
      <c r="W230" s="42"/>
      <c r="X230" s="42">
        <f t="shared" si="168"/>
        <v>0</v>
      </c>
      <c r="Y230" s="42">
        <f t="shared" si="169"/>
        <v>0</v>
      </c>
      <c r="Z230" s="42"/>
      <c r="AA230" s="42">
        <f t="shared" si="170"/>
        <v>0</v>
      </c>
      <c r="AB230" s="42">
        <f t="shared" si="171"/>
        <v>0</v>
      </c>
      <c r="AC230" s="42">
        <v>20</v>
      </c>
      <c r="AD230" s="42">
        <f t="shared" si="172"/>
        <v>281.2</v>
      </c>
      <c r="AE230" s="42">
        <f t="shared" si="173"/>
        <v>0</v>
      </c>
      <c r="AF230" s="42">
        <v>320</v>
      </c>
      <c r="AG230" s="42">
        <f t="shared" si="174"/>
        <v>4499.2</v>
      </c>
      <c r="AH230" s="42">
        <f t="shared" si="175"/>
        <v>0</v>
      </c>
      <c r="AI230" s="42">
        <v>41</v>
      </c>
      <c r="AJ230" s="42">
        <f t="shared" si="154"/>
        <v>576.46</v>
      </c>
      <c r="AK230" s="42">
        <f t="shared" si="155"/>
        <v>0</v>
      </c>
      <c r="AL230" s="42"/>
      <c r="AM230" s="42">
        <f t="shared" si="191"/>
        <v>0</v>
      </c>
      <c r="AN230" s="42">
        <f t="shared" si="157"/>
        <v>0</v>
      </c>
      <c r="AO230" s="42"/>
      <c r="AP230" s="42">
        <f t="shared" si="176"/>
        <v>0</v>
      </c>
      <c r="AQ230" s="42">
        <f t="shared" si="177"/>
        <v>0</v>
      </c>
      <c r="AR230" s="42">
        <v>69</v>
      </c>
      <c r="AS230" s="42">
        <f t="shared" si="178"/>
        <v>970.14</v>
      </c>
      <c r="AT230" s="42">
        <f t="shared" si="179"/>
        <v>0</v>
      </c>
      <c r="AU230" s="42"/>
      <c r="AV230" s="42">
        <f t="shared" si="188"/>
        <v>0</v>
      </c>
      <c r="AW230" s="42">
        <f t="shared" si="183"/>
        <v>0</v>
      </c>
      <c r="AX230" s="41">
        <f t="shared" si="184"/>
        <v>450</v>
      </c>
      <c r="AY230" s="36">
        <f t="shared" ca="1" si="185"/>
        <v>6327</v>
      </c>
      <c r="AZ230" s="13">
        <f t="shared" ca="1" si="186"/>
        <v>0</v>
      </c>
      <c r="BA230" s="67">
        <f t="shared" si="159"/>
        <v>0</v>
      </c>
      <c r="BB230" s="38">
        <f t="shared" ca="1" si="160"/>
        <v>0</v>
      </c>
      <c r="BC230" s="65">
        <f t="shared" ca="1" si="161"/>
        <v>0</v>
      </c>
      <c r="BE230" s="64">
        <f t="shared" si="187"/>
        <v>0</v>
      </c>
      <c r="BF230" s="35" t="str">
        <f t="shared" si="190"/>
        <v>NÃO MEDIDO</v>
      </c>
    </row>
    <row r="231" spans="1:58" ht="30" customHeight="1" x14ac:dyDescent="0.2">
      <c r="A231" s="21" t="s">
        <v>53</v>
      </c>
      <c r="B231" s="21"/>
      <c r="C231" s="52" t="s">
        <v>91</v>
      </c>
      <c r="D231" s="51" t="s">
        <v>90</v>
      </c>
      <c r="E231" s="7" t="s">
        <v>81</v>
      </c>
      <c r="F231" s="49">
        <v>31</v>
      </c>
      <c r="G231" s="50">
        <v>0</v>
      </c>
      <c r="H231" s="50">
        <v>0</v>
      </c>
      <c r="I231" s="50">
        <f t="shared" si="180"/>
        <v>31</v>
      </c>
      <c r="J231" s="68">
        <v>100.91</v>
      </c>
      <c r="K231" s="50">
        <f t="shared" si="181"/>
        <v>3128.21</v>
      </c>
      <c r="L231" s="47"/>
      <c r="M231" s="46">
        <f t="shared" si="182"/>
        <v>0</v>
      </c>
      <c r="N231" s="42"/>
      <c r="O231" s="42">
        <f t="shared" si="162"/>
        <v>0</v>
      </c>
      <c r="P231" s="42">
        <f t="shared" si="163"/>
        <v>0</v>
      </c>
      <c r="Q231" s="42"/>
      <c r="R231" s="42">
        <f t="shared" si="164"/>
        <v>0</v>
      </c>
      <c r="S231" s="42">
        <f t="shared" si="165"/>
        <v>0</v>
      </c>
      <c r="T231" s="42"/>
      <c r="U231" s="42">
        <f t="shared" si="166"/>
        <v>0</v>
      </c>
      <c r="V231" s="42">
        <f t="shared" si="167"/>
        <v>0</v>
      </c>
      <c r="W231" s="42"/>
      <c r="X231" s="42">
        <f t="shared" si="168"/>
        <v>0</v>
      </c>
      <c r="Y231" s="42">
        <f t="shared" si="169"/>
        <v>0</v>
      </c>
      <c r="Z231" s="42"/>
      <c r="AA231" s="42">
        <f t="shared" si="170"/>
        <v>0</v>
      </c>
      <c r="AB231" s="42">
        <f t="shared" si="171"/>
        <v>0</v>
      </c>
      <c r="AC231" s="42"/>
      <c r="AD231" s="42">
        <f t="shared" si="172"/>
        <v>0</v>
      </c>
      <c r="AE231" s="42">
        <f t="shared" si="173"/>
        <v>0</v>
      </c>
      <c r="AF231" s="42"/>
      <c r="AG231" s="42">
        <f t="shared" si="174"/>
        <v>0</v>
      </c>
      <c r="AH231" s="42">
        <f t="shared" si="175"/>
        <v>0</v>
      </c>
      <c r="AI231" s="42">
        <v>19</v>
      </c>
      <c r="AJ231" s="42">
        <f t="shared" si="154"/>
        <v>1917.29</v>
      </c>
      <c r="AK231" s="42">
        <f t="shared" si="155"/>
        <v>0</v>
      </c>
      <c r="AL231" s="42">
        <v>10</v>
      </c>
      <c r="AM231" s="42">
        <f t="shared" si="191"/>
        <v>1009.1</v>
      </c>
      <c r="AN231" s="42">
        <f t="shared" si="157"/>
        <v>0</v>
      </c>
      <c r="AO231" s="42"/>
      <c r="AP231" s="42">
        <f t="shared" si="176"/>
        <v>0</v>
      </c>
      <c r="AQ231" s="42">
        <f t="shared" si="177"/>
        <v>0</v>
      </c>
      <c r="AR231" s="42"/>
      <c r="AS231" s="42">
        <f t="shared" si="178"/>
        <v>0</v>
      </c>
      <c r="AT231" s="42">
        <f t="shared" si="179"/>
        <v>0</v>
      </c>
      <c r="AU231" s="42"/>
      <c r="AV231" s="42">
        <f t="shared" si="188"/>
        <v>0</v>
      </c>
      <c r="AW231" s="42">
        <f t="shared" si="183"/>
        <v>0</v>
      </c>
      <c r="AX231" s="41">
        <f t="shared" si="184"/>
        <v>29</v>
      </c>
      <c r="AY231" s="36">
        <f t="shared" ca="1" si="185"/>
        <v>2926.39</v>
      </c>
      <c r="AZ231" s="13">
        <f t="shared" ca="1" si="186"/>
        <v>0</v>
      </c>
      <c r="BA231" s="67">
        <f t="shared" si="159"/>
        <v>2</v>
      </c>
      <c r="BB231" s="38">
        <f t="shared" ca="1" si="160"/>
        <v>201.82000000000016</v>
      </c>
      <c r="BC231" s="65">
        <f t="shared" ca="1" si="161"/>
        <v>0</v>
      </c>
      <c r="BE231" s="64">
        <f t="shared" si="187"/>
        <v>0</v>
      </c>
      <c r="BF231" s="35" t="str">
        <f t="shared" si="190"/>
        <v>NÃO MEDIDO</v>
      </c>
    </row>
    <row r="232" spans="1:58" ht="60" customHeight="1" x14ac:dyDescent="0.2">
      <c r="A232" s="21" t="s">
        <v>53</v>
      </c>
      <c r="B232" s="21"/>
      <c r="C232" s="52" t="s">
        <v>197</v>
      </c>
      <c r="D232" s="51" t="s">
        <v>196</v>
      </c>
      <c r="E232" s="7" t="s">
        <v>81</v>
      </c>
      <c r="F232" s="49">
        <v>4000</v>
      </c>
      <c r="G232" s="50">
        <v>-1500</v>
      </c>
      <c r="H232" s="50">
        <v>0</v>
      </c>
      <c r="I232" s="50">
        <f t="shared" si="180"/>
        <v>2500</v>
      </c>
      <c r="J232" s="68">
        <v>1.3</v>
      </c>
      <c r="K232" s="50">
        <f t="shared" si="181"/>
        <v>3250</v>
      </c>
      <c r="L232" s="47"/>
      <c r="M232" s="46">
        <f t="shared" si="182"/>
        <v>0</v>
      </c>
      <c r="N232" s="42"/>
      <c r="O232" s="42">
        <f t="shared" si="162"/>
        <v>0</v>
      </c>
      <c r="P232" s="42">
        <f t="shared" si="163"/>
        <v>0</v>
      </c>
      <c r="Q232" s="42">
        <v>412</v>
      </c>
      <c r="R232" s="42">
        <f t="shared" si="164"/>
        <v>535.6</v>
      </c>
      <c r="S232" s="42">
        <f t="shared" si="165"/>
        <v>0</v>
      </c>
      <c r="T232" s="42">
        <v>574</v>
      </c>
      <c r="U232" s="42">
        <f t="shared" si="166"/>
        <v>746.2</v>
      </c>
      <c r="V232" s="42">
        <f t="shared" si="167"/>
        <v>0</v>
      </c>
      <c r="W232" s="42">
        <v>308</v>
      </c>
      <c r="X232" s="42">
        <f t="shared" si="168"/>
        <v>400.4</v>
      </c>
      <c r="Y232" s="42">
        <f t="shared" si="169"/>
        <v>0</v>
      </c>
      <c r="Z232" s="42">
        <v>360</v>
      </c>
      <c r="AA232" s="42">
        <f t="shared" si="170"/>
        <v>468</v>
      </c>
      <c r="AB232" s="42">
        <f t="shared" si="171"/>
        <v>0</v>
      </c>
      <c r="AC232" s="42"/>
      <c r="AD232" s="42">
        <f t="shared" si="172"/>
        <v>0</v>
      </c>
      <c r="AE232" s="42">
        <f t="shared" si="173"/>
        <v>0</v>
      </c>
      <c r="AF232" s="42"/>
      <c r="AG232" s="42">
        <f t="shared" si="174"/>
        <v>0</v>
      </c>
      <c r="AH232" s="42">
        <f t="shared" si="175"/>
        <v>0</v>
      </c>
      <c r="AI232" s="42"/>
      <c r="AJ232" s="42">
        <f t="shared" si="154"/>
        <v>0</v>
      </c>
      <c r="AK232" s="42">
        <f t="shared" si="155"/>
        <v>0</v>
      </c>
      <c r="AL232" s="42"/>
      <c r="AM232" s="42">
        <f t="shared" si="191"/>
        <v>0</v>
      </c>
      <c r="AN232" s="42">
        <f t="shared" si="157"/>
        <v>0</v>
      </c>
      <c r="AO232" s="42"/>
      <c r="AP232" s="42">
        <f t="shared" si="176"/>
        <v>0</v>
      </c>
      <c r="AQ232" s="42">
        <f t="shared" si="177"/>
        <v>0</v>
      </c>
      <c r="AR232" s="42"/>
      <c r="AS232" s="42">
        <f t="shared" si="178"/>
        <v>0</v>
      </c>
      <c r="AT232" s="42">
        <f t="shared" si="179"/>
        <v>0</v>
      </c>
      <c r="AU232" s="42"/>
      <c r="AV232" s="42">
        <f t="shared" si="188"/>
        <v>0</v>
      </c>
      <c r="AW232" s="42">
        <f t="shared" si="183"/>
        <v>0</v>
      </c>
      <c r="AX232" s="41">
        <f t="shared" si="184"/>
        <v>1654</v>
      </c>
      <c r="AY232" s="36">
        <f t="shared" ca="1" si="185"/>
        <v>2150.2000000000003</v>
      </c>
      <c r="AZ232" s="13">
        <f t="shared" ca="1" si="186"/>
        <v>0</v>
      </c>
      <c r="BA232" s="67">
        <f t="shared" si="159"/>
        <v>846</v>
      </c>
      <c r="BB232" s="38">
        <f t="shared" ca="1" si="160"/>
        <v>1099.7999999999997</v>
      </c>
      <c r="BC232" s="65">
        <f t="shared" ca="1" si="161"/>
        <v>0</v>
      </c>
      <c r="BE232" s="64">
        <f t="shared" si="187"/>
        <v>0</v>
      </c>
      <c r="BF232" s="35" t="str">
        <f t="shared" si="190"/>
        <v>NÃO MEDIDO</v>
      </c>
    </row>
    <row r="233" spans="1:58" ht="60" customHeight="1" x14ac:dyDescent="0.2">
      <c r="A233" s="21" t="s">
        <v>53</v>
      </c>
      <c r="B233" s="21"/>
      <c r="C233" s="52" t="s">
        <v>195</v>
      </c>
      <c r="D233" s="51" t="s">
        <v>194</v>
      </c>
      <c r="E233" s="7" t="s">
        <v>81</v>
      </c>
      <c r="F233" s="49">
        <v>1000</v>
      </c>
      <c r="G233" s="50">
        <v>0</v>
      </c>
      <c r="H233" s="50">
        <v>0</v>
      </c>
      <c r="I233" s="50">
        <f t="shared" si="180"/>
        <v>1000</v>
      </c>
      <c r="J233" s="68">
        <v>13.32</v>
      </c>
      <c r="K233" s="50">
        <f t="shared" si="181"/>
        <v>13320</v>
      </c>
      <c r="L233" s="47"/>
      <c r="M233" s="46">
        <f t="shared" si="182"/>
        <v>0</v>
      </c>
      <c r="N233" s="42"/>
      <c r="O233" s="42">
        <f t="shared" si="162"/>
        <v>0</v>
      </c>
      <c r="P233" s="42">
        <f t="shared" si="163"/>
        <v>0</v>
      </c>
      <c r="Q233" s="42"/>
      <c r="R233" s="42">
        <f t="shared" si="164"/>
        <v>0</v>
      </c>
      <c r="S233" s="42">
        <f t="shared" si="165"/>
        <v>0</v>
      </c>
      <c r="T233" s="42"/>
      <c r="U233" s="42">
        <f t="shared" si="166"/>
        <v>0</v>
      </c>
      <c r="V233" s="42">
        <f t="shared" si="167"/>
        <v>0</v>
      </c>
      <c r="W233" s="42"/>
      <c r="X233" s="42">
        <f t="shared" si="168"/>
        <v>0</v>
      </c>
      <c r="Y233" s="42">
        <f t="shared" si="169"/>
        <v>0</v>
      </c>
      <c r="Z233" s="42"/>
      <c r="AA233" s="42">
        <f t="shared" si="170"/>
        <v>0</v>
      </c>
      <c r="AB233" s="42">
        <f t="shared" si="171"/>
        <v>0</v>
      </c>
      <c r="AC233" s="42"/>
      <c r="AD233" s="42">
        <f t="shared" si="172"/>
        <v>0</v>
      </c>
      <c r="AE233" s="42">
        <f t="shared" si="173"/>
        <v>0</v>
      </c>
      <c r="AF233" s="42">
        <v>80</v>
      </c>
      <c r="AG233" s="42">
        <f t="shared" si="174"/>
        <v>1065.5999999999999</v>
      </c>
      <c r="AH233" s="42">
        <f t="shared" si="175"/>
        <v>0</v>
      </c>
      <c r="AI233" s="42"/>
      <c r="AJ233" s="42">
        <f t="shared" si="154"/>
        <v>0</v>
      </c>
      <c r="AK233" s="42">
        <f t="shared" si="155"/>
        <v>0</v>
      </c>
      <c r="AL233" s="42"/>
      <c r="AM233" s="42">
        <f t="shared" si="191"/>
        <v>0</v>
      </c>
      <c r="AN233" s="42">
        <f t="shared" si="157"/>
        <v>0</v>
      </c>
      <c r="AO233" s="42">
        <v>30</v>
      </c>
      <c r="AP233" s="42">
        <f t="shared" si="176"/>
        <v>399.6</v>
      </c>
      <c r="AQ233" s="42">
        <f t="shared" si="177"/>
        <v>0</v>
      </c>
      <c r="AR233" s="42">
        <v>119</v>
      </c>
      <c r="AS233" s="42">
        <f t="shared" si="178"/>
        <v>1585.08</v>
      </c>
      <c r="AT233" s="42">
        <f t="shared" si="179"/>
        <v>0</v>
      </c>
      <c r="AU233" s="42"/>
      <c r="AV233" s="42">
        <f t="shared" si="188"/>
        <v>0</v>
      </c>
      <c r="AW233" s="42">
        <f t="shared" si="183"/>
        <v>0</v>
      </c>
      <c r="AX233" s="41">
        <f t="shared" si="184"/>
        <v>229</v>
      </c>
      <c r="AY233" s="36">
        <f t="shared" ca="1" si="185"/>
        <v>3050.2799999999997</v>
      </c>
      <c r="AZ233" s="13">
        <f t="shared" ca="1" si="186"/>
        <v>0</v>
      </c>
      <c r="BA233" s="67">
        <f t="shared" si="159"/>
        <v>771</v>
      </c>
      <c r="BB233" s="38">
        <f t="shared" ca="1" si="160"/>
        <v>10269.720000000001</v>
      </c>
      <c r="BC233" s="65">
        <f t="shared" ca="1" si="161"/>
        <v>0</v>
      </c>
      <c r="BE233" s="64">
        <f t="shared" si="187"/>
        <v>0</v>
      </c>
      <c r="BF233" s="35" t="str">
        <f t="shared" si="190"/>
        <v>NÃO MEDIDO</v>
      </c>
    </row>
    <row r="234" spans="1:58" ht="60" customHeight="1" x14ac:dyDescent="0.2">
      <c r="A234" s="21" t="s">
        <v>53</v>
      </c>
      <c r="B234" s="21"/>
      <c r="C234" s="52" t="s">
        <v>89</v>
      </c>
      <c r="D234" s="51" t="s">
        <v>88</v>
      </c>
      <c r="E234" s="7" t="s">
        <v>81</v>
      </c>
      <c r="F234" s="49">
        <v>68</v>
      </c>
      <c r="G234" s="50">
        <v>0</v>
      </c>
      <c r="H234" s="50">
        <v>0</v>
      </c>
      <c r="I234" s="50">
        <f t="shared" si="180"/>
        <v>68</v>
      </c>
      <c r="J234" s="68">
        <v>28.75</v>
      </c>
      <c r="K234" s="50">
        <f t="shared" si="181"/>
        <v>1955</v>
      </c>
      <c r="L234" s="47"/>
      <c r="M234" s="46">
        <f t="shared" si="182"/>
        <v>0</v>
      </c>
      <c r="N234" s="42"/>
      <c r="O234" s="42">
        <f t="shared" si="162"/>
        <v>0</v>
      </c>
      <c r="P234" s="42">
        <f t="shared" si="163"/>
        <v>0</v>
      </c>
      <c r="Q234" s="42"/>
      <c r="R234" s="42">
        <f t="shared" si="164"/>
        <v>0</v>
      </c>
      <c r="S234" s="42">
        <f t="shared" si="165"/>
        <v>0</v>
      </c>
      <c r="T234" s="42"/>
      <c r="U234" s="42">
        <f t="shared" si="166"/>
        <v>0</v>
      </c>
      <c r="V234" s="42">
        <f t="shared" si="167"/>
        <v>0</v>
      </c>
      <c r="W234" s="42"/>
      <c r="X234" s="42">
        <f t="shared" si="168"/>
        <v>0</v>
      </c>
      <c r="Y234" s="42">
        <f t="shared" si="169"/>
        <v>0</v>
      </c>
      <c r="Z234" s="42"/>
      <c r="AA234" s="42">
        <f t="shared" si="170"/>
        <v>0</v>
      </c>
      <c r="AB234" s="42">
        <f t="shared" si="171"/>
        <v>0</v>
      </c>
      <c r="AC234" s="42"/>
      <c r="AD234" s="42">
        <f t="shared" si="172"/>
        <v>0</v>
      </c>
      <c r="AE234" s="42">
        <f t="shared" si="173"/>
        <v>0</v>
      </c>
      <c r="AF234" s="42"/>
      <c r="AG234" s="42">
        <f t="shared" si="174"/>
        <v>0</v>
      </c>
      <c r="AH234" s="42">
        <f t="shared" si="175"/>
        <v>0</v>
      </c>
      <c r="AI234" s="42"/>
      <c r="AJ234" s="42">
        <f t="shared" si="154"/>
        <v>0</v>
      </c>
      <c r="AK234" s="42">
        <f t="shared" si="155"/>
        <v>0</v>
      </c>
      <c r="AL234" s="42"/>
      <c r="AM234" s="42">
        <f t="shared" si="191"/>
        <v>0</v>
      </c>
      <c r="AN234" s="42">
        <f t="shared" si="157"/>
        <v>0</v>
      </c>
      <c r="AO234" s="42"/>
      <c r="AP234" s="42">
        <f t="shared" si="176"/>
        <v>0</v>
      </c>
      <c r="AQ234" s="42">
        <f t="shared" si="177"/>
        <v>0</v>
      </c>
      <c r="AR234" s="42"/>
      <c r="AS234" s="42">
        <f t="shared" si="178"/>
        <v>0</v>
      </c>
      <c r="AT234" s="42">
        <f t="shared" si="179"/>
        <v>0</v>
      </c>
      <c r="AU234" s="42"/>
      <c r="AV234" s="42">
        <f t="shared" si="188"/>
        <v>0</v>
      </c>
      <c r="AW234" s="42">
        <f t="shared" si="183"/>
        <v>0</v>
      </c>
      <c r="AX234" s="41">
        <f t="shared" si="184"/>
        <v>0</v>
      </c>
      <c r="AY234" s="36">
        <f t="shared" ca="1" si="185"/>
        <v>0</v>
      </c>
      <c r="AZ234" s="13">
        <f t="shared" ca="1" si="186"/>
        <v>0</v>
      </c>
      <c r="BA234" s="67">
        <f t="shared" si="159"/>
        <v>68</v>
      </c>
      <c r="BB234" s="38">
        <f t="shared" ca="1" si="160"/>
        <v>1955</v>
      </c>
      <c r="BC234" s="65">
        <f t="shared" ca="1" si="161"/>
        <v>0</v>
      </c>
      <c r="BE234" s="64">
        <f t="shared" si="187"/>
        <v>31</v>
      </c>
      <c r="BF234" s="35" t="str">
        <f t="shared" si="190"/>
        <v>MEDIDO</v>
      </c>
    </row>
    <row r="235" spans="1:58" ht="60" customHeight="1" x14ac:dyDescent="0.2">
      <c r="A235" s="21" t="s">
        <v>53</v>
      </c>
      <c r="B235" s="21"/>
      <c r="C235" s="52" t="s">
        <v>87</v>
      </c>
      <c r="D235" s="51" t="s">
        <v>86</v>
      </c>
      <c r="E235" s="7" t="s">
        <v>81</v>
      </c>
      <c r="F235" s="49">
        <v>31</v>
      </c>
      <c r="G235" s="50">
        <v>0</v>
      </c>
      <c r="H235" s="50">
        <v>0</v>
      </c>
      <c r="I235" s="50">
        <f t="shared" si="180"/>
        <v>31</v>
      </c>
      <c r="J235" s="68">
        <v>37.28</v>
      </c>
      <c r="K235" s="50">
        <f t="shared" si="181"/>
        <v>1155.68</v>
      </c>
      <c r="L235" s="47"/>
      <c r="M235" s="46">
        <f t="shared" si="182"/>
        <v>0</v>
      </c>
      <c r="N235" s="42"/>
      <c r="O235" s="42">
        <f t="shared" si="162"/>
        <v>0</v>
      </c>
      <c r="P235" s="42">
        <f t="shared" si="163"/>
        <v>0</v>
      </c>
      <c r="Q235" s="42"/>
      <c r="R235" s="42">
        <f t="shared" si="164"/>
        <v>0</v>
      </c>
      <c r="S235" s="42">
        <f t="shared" si="165"/>
        <v>0</v>
      </c>
      <c r="T235" s="42"/>
      <c r="U235" s="42">
        <f t="shared" si="166"/>
        <v>0</v>
      </c>
      <c r="V235" s="42">
        <f t="shared" si="167"/>
        <v>0</v>
      </c>
      <c r="W235" s="42"/>
      <c r="X235" s="42">
        <f t="shared" si="168"/>
        <v>0</v>
      </c>
      <c r="Y235" s="42">
        <f t="shared" si="169"/>
        <v>0</v>
      </c>
      <c r="Z235" s="42"/>
      <c r="AA235" s="42">
        <f t="shared" si="170"/>
        <v>0</v>
      </c>
      <c r="AB235" s="42">
        <f t="shared" si="171"/>
        <v>0</v>
      </c>
      <c r="AC235" s="42"/>
      <c r="AD235" s="42">
        <f t="shared" si="172"/>
        <v>0</v>
      </c>
      <c r="AE235" s="42">
        <f t="shared" si="173"/>
        <v>0</v>
      </c>
      <c r="AF235" s="42"/>
      <c r="AG235" s="42">
        <f t="shared" si="174"/>
        <v>0</v>
      </c>
      <c r="AH235" s="42">
        <f t="shared" si="175"/>
        <v>0</v>
      </c>
      <c r="AI235" s="42"/>
      <c r="AJ235" s="42">
        <f t="shared" si="154"/>
        <v>0</v>
      </c>
      <c r="AK235" s="42">
        <f t="shared" si="155"/>
        <v>0</v>
      </c>
      <c r="AL235" s="42"/>
      <c r="AM235" s="42">
        <f t="shared" si="191"/>
        <v>0</v>
      </c>
      <c r="AN235" s="42">
        <f t="shared" si="157"/>
        <v>0</v>
      </c>
      <c r="AO235" s="42"/>
      <c r="AP235" s="42">
        <f t="shared" si="176"/>
        <v>0</v>
      </c>
      <c r="AQ235" s="42">
        <f t="shared" si="177"/>
        <v>0</v>
      </c>
      <c r="AR235" s="42"/>
      <c r="AS235" s="42">
        <f t="shared" si="178"/>
        <v>0</v>
      </c>
      <c r="AT235" s="42">
        <f t="shared" si="179"/>
        <v>0</v>
      </c>
      <c r="AU235" s="42">
        <v>31</v>
      </c>
      <c r="AV235" s="42">
        <f t="shared" si="188"/>
        <v>1155.68</v>
      </c>
      <c r="AW235" s="42">
        <f t="shared" si="183"/>
        <v>0</v>
      </c>
      <c r="AX235" s="41">
        <f t="shared" si="184"/>
        <v>31</v>
      </c>
      <c r="AY235" s="36">
        <f t="shared" ca="1" si="185"/>
        <v>1155.68</v>
      </c>
      <c r="AZ235" s="13">
        <f t="shared" ca="1" si="186"/>
        <v>0</v>
      </c>
      <c r="BA235" s="67">
        <f t="shared" si="159"/>
        <v>0</v>
      </c>
      <c r="BB235" s="38">
        <f t="shared" ca="1" si="160"/>
        <v>0</v>
      </c>
      <c r="BC235" s="65">
        <f t="shared" ca="1" si="161"/>
        <v>0</v>
      </c>
      <c r="BE235" s="64">
        <f t="shared" si="187"/>
        <v>563.54999999999995</v>
      </c>
      <c r="BF235" s="35" t="str">
        <f t="shared" si="190"/>
        <v>MEDIDO</v>
      </c>
    </row>
    <row r="236" spans="1:58" ht="30" customHeight="1" x14ac:dyDescent="0.2">
      <c r="A236" s="21" t="s">
        <v>53</v>
      </c>
      <c r="B236" s="21"/>
      <c r="C236" s="52" t="s">
        <v>193</v>
      </c>
      <c r="D236" s="51" t="s">
        <v>192</v>
      </c>
      <c r="E236" s="7" t="s">
        <v>70</v>
      </c>
      <c r="F236" s="49">
        <v>930</v>
      </c>
      <c r="G236" s="50">
        <v>0</v>
      </c>
      <c r="H236" s="50">
        <v>800</v>
      </c>
      <c r="I236" s="50">
        <f t="shared" si="180"/>
        <v>1730</v>
      </c>
      <c r="J236" s="68">
        <v>29.65</v>
      </c>
      <c r="K236" s="50">
        <f t="shared" si="181"/>
        <v>51294.5</v>
      </c>
      <c r="L236" s="47"/>
      <c r="M236" s="46">
        <f t="shared" si="182"/>
        <v>0</v>
      </c>
      <c r="N236" s="42"/>
      <c r="O236" s="42">
        <f t="shared" si="162"/>
        <v>0</v>
      </c>
      <c r="P236" s="42">
        <f t="shared" si="163"/>
        <v>0</v>
      </c>
      <c r="Q236" s="42"/>
      <c r="R236" s="42">
        <f t="shared" si="164"/>
        <v>0</v>
      </c>
      <c r="S236" s="42">
        <f t="shared" si="165"/>
        <v>0</v>
      </c>
      <c r="T236" s="42"/>
      <c r="U236" s="42">
        <f t="shared" si="166"/>
        <v>0</v>
      </c>
      <c r="V236" s="42">
        <f t="shared" si="167"/>
        <v>0</v>
      </c>
      <c r="W236" s="42"/>
      <c r="X236" s="42">
        <f t="shared" si="168"/>
        <v>0</v>
      </c>
      <c r="Y236" s="42">
        <f t="shared" si="169"/>
        <v>0</v>
      </c>
      <c r="Z236" s="42"/>
      <c r="AA236" s="42">
        <f t="shared" si="170"/>
        <v>0</v>
      </c>
      <c r="AB236" s="42">
        <f t="shared" si="171"/>
        <v>0</v>
      </c>
      <c r="AC236" s="42">
        <v>145</v>
      </c>
      <c r="AD236" s="42">
        <f t="shared" si="172"/>
        <v>4299.25</v>
      </c>
      <c r="AE236" s="42">
        <f t="shared" si="173"/>
        <v>0</v>
      </c>
      <c r="AF236" s="42">
        <v>230.7</v>
      </c>
      <c r="AG236" s="42">
        <f t="shared" si="174"/>
        <v>6840.26</v>
      </c>
      <c r="AH236" s="42">
        <f t="shared" si="175"/>
        <v>0</v>
      </c>
      <c r="AI236" s="42">
        <v>121.7</v>
      </c>
      <c r="AJ236" s="42">
        <f t="shared" si="154"/>
        <v>3608.41</v>
      </c>
      <c r="AK236" s="42">
        <f t="shared" si="155"/>
        <v>0</v>
      </c>
      <c r="AL236" s="42">
        <v>69.760000000000005</v>
      </c>
      <c r="AM236" s="42">
        <f t="shared" si="191"/>
        <v>2068.38</v>
      </c>
      <c r="AN236" s="42">
        <f t="shared" si="157"/>
        <v>0</v>
      </c>
      <c r="AO236" s="42"/>
      <c r="AP236" s="42">
        <f t="shared" si="176"/>
        <v>0</v>
      </c>
      <c r="AQ236" s="42">
        <f t="shared" si="177"/>
        <v>0</v>
      </c>
      <c r="AR236" s="42">
        <v>257.36</v>
      </c>
      <c r="AS236" s="42">
        <f t="shared" si="178"/>
        <v>7630.72</v>
      </c>
      <c r="AT236" s="42">
        <f t="shared" si="179"/>
        <v>0</v>
      </c>
      <c r="AU236" s="42">
        <v>563.54999999999995</v>
      </c>
      <c r="AV236" s="42">
        <f t="shared" si="188"/>
        <v>16709.259999999998</v>
      </c>
      <c r="AW236" s="42">
        <f t="shared" si="183"/>
        <v>0</v>
      </c>
      <c r="AX236" s="41">
        <f t="shared" si="184"/>
        <v>1388.07</v>
      </c>
      <c r="AY236" s="36">
        <f t="shared" ca="1" si="185"/>
        <v>41156.28</v>
      </c>
      <c r="AZ236" s="13">
        <f t="shared" ca="1" si="186"/>
        <v>0</v>
      </c>
      <c r="BA236" s="67">
        <f t="shared" si="159"/>
        <v>341.93000000000006</v>
      </c>
      <c r="BB236" s="38">
        <f t="shared" ca="1" si="160"/>
        <v>10138.220000000001</v>
      </c>
      <c r="BC236" s="65">
        <f t="shared" ca="1" si="161"/>
        <v>0</v>
      </c>
      <c r="BE236" s="64">
        <f t="shared" si="187"/>
        <v>0</v>
      </c>
      <c r="BF236" s="35" t="str">
        <f t="shared" si="190"/>
        <v>NÃO MEDIDO</v>
      </c>
    </row>
    <row r="237" spans="1:58" ht="30" customHeight="1" x14ac:dyDescent="0.2">
      <c r="A237" s="21" t="s">
        <v>53</v>
      </c>
      <c r="B237" s="21"/>
      <c r="C237" s="52" t="s">
        <v>85</v>
      </c>
      <c r="D237" s="51" t="s">
        <v>84</v>
      </c>
      <c r="E237" s="7" t="s">
        <v>70</v>
      </c>
      <c r="F237" s="49">
        <v>695</v>
      </c>
      <c r="G237" s="50">
        <v>0</v>
      </c>
      <c r="H237" s="50">
        <v>0</v>
      </c>
      <c r="I237" s="50">
        <f t="shared" si="180"/>
        <v>695</v>
      </c>
      <c r="J237" s="68">
        <v>40.22</v>
      </c>
      <c r="K237" s="50">
        <f t="shared" si="181"/>
        <v>27952.9</v>
      </c>
      <c r="L237" s="47"/>
      <c r="M237" s="46">
        <f t="shared" si="182"/>
        <v>0</v>
      </c>
      <c r="N237" s="42"/>
      <c r="O237" s="42">
        <f t="shared" si="162"/>
        <v>0</v>
      </c>
      <c r="P237" s="42">
        <f t="shared" si="163"/>
        <v>0</v>
      </c>
      <c r="Q237" s="42"/>
      <c r="R237" s="42">
        <f t="shared" si="164"/>
        <v>0</v>
      </c>
      <c r="S237" s="42">
        <f t="shared" si="165"/>
        <v>0</v>
      </c>
      <c r="T237" s="42"/>
      <c r="U237" s="42">
        <f t="shared" si="166"/>
        <v>0</v>
      </c>
      <c r="V237" s="42">
        <f t="shared" si="167"/>
        <v>0</v>
      </c>
      <c r="W237" s="42"/>
      <c r="X237" s="42">
        <f t="shared" si="168"/>
        <v>0</v>
      </c>
      <c r="Y237" s="42">
        <f t="shared" si="169"/>
        <v>0</v>
      </c>
      <c r="Z237" s="42"/>
      <c r="AA237" s="42">
        <f t="shared" si="170"/>
        <v>0</v>
      </c>
      <c r="AB237" s="42">
        <f t="shared" si="171"/>
        <v>0</v>
      </c>
      <c r="AC237" s="42"/>
      <c r="AD237" s="42">
        <f t="shared" si="172"/>
        <v>0</v>
      </c>
      <c r="AE237" s="42">
        <f t="shared" si="173"/>
        <v>0</v>
      </c>
      <c r="AF237" s="42"/>
      <c r="AG237" s="42">
        <f t="shared" si="174"/>
        <v>0</v>
      </c>
      <c r="AH237" s="42">
        <f t="shared" si="175"/>
        <v>0</v>
      </c>
      <c r="AI237" s="42">
        <v>403.88</v>
      </c>
      <c r="AJ237" s="42">
        <f t="shared" si="154"/>
        <v>16244.05</v>
      </c>
      <c r="AK237" s="42">
        <f t="shared" si="155"/>
        <v>0</v>
      </c>
      <c r="AL237" s="42">
        <v>233.31</v>
      </c>
      <c r="AM237" s="42">
        <f t="shared" si="191"/>
        <v>9383.73</v>
      </c>
      <c r="AN237" s="42">
        <f t="shared" si="157"/>
        <v>0</v>
      </c>
      <c r="AO237" s="42"/>
      <c r="AP237" s="42">
        <f t="shared" si="176"/>
        <v>0</v>
      </c>
      <c r="AQ237" s="42">
        <f t="shared" si="177"/>
        <v>0</v>
      </c>
      <c r="AR237" s="42"/>
      <c r="AS237" s="42">
        <f t="shared" si="178"/>
        <v>0</v>
      </c>
      <c r="AT237" s="42">
        <f t="shared" si="179"/>
        <v>0</v>
      </c>
      <c r="AU237" s="42"/>
      <c r="AV237" s="42">
        <f t="shared" si="188"/>
        <v>0</v>
      </c>
      <c r="AW237" s="42">
        <f t="shared" si="183"/>
        <v>0</v>
      </c>
      <c r="AX237" s="41">
        <f t="shared" si="184"/>
        <v>637.19000000000005</v>
      </c>
      <c r="AY237" s="36">
        <f t="shared" ca="1" si="185"/>
        <v>25627.78</v>
      </c>
      <c r="AZ237" s="13">
        <f t="shared" ca="1" si="186"/>
        <v>0</v>
      </c>
      <c r="BA237" s="67">
        <f t="shared" si="159"/>
        <v>57.809999999999945</v>
      </c>
      <c r="BB237" s="38">
        <f t="shared" ca="1" si="160"/>
        <v>2325.1200000000026</v>
      </c>
      <c r="BC237" s="65">
        <f t="shared" ca="1" si="161"/>
        <v>0</v>
      </c>
      <c r="BE237" s="64">
        <f t="shared" si="187"/>
        <v>0</v>
      </c>
      <c r="BF237" s="35" t="str">
        <f t="shared" si="190"/>
        <v>NÃO MEDIDO</v>
      </c>
    </row>
    <row r="238" spans="1:58" ht="30" customHeight="1" x14ac:dyDescent="0.2">
      <c r="A238" s="21" t="s">
        <v>53</v>
      </c>
      <c r="B238" s="21"/>
      <c r="C238" s="52" t="s">
        <v>83</v>
      </c>
      <c r="D238" s="51" t="s">
        <v>82</v>
      </c>
      <c r="E238" s="7" t="s">
        <v>81</v>
      </c>
      <c r="F238" s="49">
        <v>31</v>
      </c>
      <c r="G238" s="50">
        <v>0</v>
      </c>
      <c r="H238" s="50">
        <v>0</v>
      </c>
      <c r="I238" s="50">
        <f t="shared" si="180"/>
        <v>31</v>
      </c>
      <c r="J238" s="68">
        <v>198.54</v>
      </c>
      <c r="K238" s="50">
        <f t="shared" si="181"/>
        <v>6154.74</v>
      </c>
      <c r="L238" s="47"/>
      <c r="M238" s="46">
        <f t="shared" si="182"/>
        <v>0</v>
      </c>
      <c r="N238" s="42"/>
      <c r="O238" s="42">
        <f t="shared" si="162"/>
        <v>0</v>
      </c>
      <c r="P238" s="42">
        <f t="shared" si="163"/>
        <v>0</v>
      </c>
      <c r="Q238" s="42"/>
      <c r="R238" s="42">
        <f t="shared" si="164"/>
        <v>0</v>
      </c>
      <c r="S238" s="42">
        <f t="shared" si="165"/>
        <v>0</v>
      </c>
      <c r="T238" s="42"/>
      <c r="U238" s="42">
        <f t="shared" si="166"/>
        <v>0</v>
      </c>
      <c r="V238" s="42">
        <f t="shared" si="167"/>
        <v>0</v>
      </c>
      <c r="W238" s="42"/>
      <c r="X238" s="42">
        <f t="shared" si="168"/>
        <v>0</v>
      </c>
      <c r="Y238" s="42">
        <f t="shared" si="169"/>
        <v>0</v>
      </c>
      <c r="Z238" s="42"/>
      <c r="AA238" s="42">
        <f t="shared" si="170"/>
        <v>0</v>
      </c>
      <c r="AB238" s="42">
        <f t="shared" si="171"/>
        <v>0</v>
      </c>
      <c r="AC238" s="42"/>
      <c r="AD238" s="42">
        <f t="shared" si="172"/>
        <v>0</v>
      </c>
      <c r="AE238" s="42">
        <f t="shared" si="173"/>
        <v>0</v>
      </c>
      <c r="AF238" s="42"/>
      <c r="AG238" s="42">
        <f t="shared" si="174"/>
        <v>0</v>
      </c>
      <c r="AH238" s="42">
        <f t="shared" si="175"/>
        <v>0</v>
      </c>
      <c r="AI238" s="42">
        <v>19</v>
      </c>
      <c r="AJ238" s="42">
        <f t="shared" si="154"/>
        <v>3772.26</v>
      </c>
      <c r="AK238" s="42">
        <f t="shared" si="155"/>
        <v>0</v>
      </c>
      <c r="AL238" s="42">
        <v>10</v>
      </c>
      <c r="AM238" s="42">
        <f t="shared" si="191"/>
        <v>1985.4</v>
      </c>
      <c r="AN238" s="42">
        <f t="shared" si="157"/>
        <v>0</v>
      </c>
      <c r="AO238" s="42"/>
      <c r="AP238" s="42">
        <f t="shared" si="176"/>
        <v>0</v>
      </c>
      <c r="AQ238" s="42">
        <f t="shared" si="177"/>
        <v>0</v>
      </c>
      <c r="AR238" s="42"/>
      <c r="AS238" s="42">
        <f t="shared" si="178"/>
        <v>0</v>
      </c>
      <c r="AT238" s="42">
        <f t="shared" si="179"/>
        <v>0</v>
      </c>
      <c r="AU238" s="42"/>
      <c r="AV238" s="42">
        <f t="shared" si="188"/>
        <v>0</v>
      </c>
      <c r="AW238" s="42">
        <f t="shared" si="183"/>
        <v>0</v>
      </c>
      <c r="AX238" s="41">
        <f t="shared" si="184"/>
        <v>29</v>
      </c>
      <c r="AY238" s="36">
        <f t="shared" ca="1" si="185"/>
        <v>5757.66</v>
      </c>
      <c r="AZ238" s="13">
        <f t="shared" ca="1" si="186"/>
        <v>0</v>
      </c>
      <c r="BA238" s="67">
        <f t="shared" si="159"/>
        <v>2</v>
      </c>
      <c r="BB238" s="38">
        <f t="shared" ca="1" si="160"/>
        <v>397.07999999999993</v>
      </c>
      <c r="BC238" s="65">
        <f t="shared" ca="1" si="161"/>
        <v>0</v>
      </c>
      <c r="BE238" s="64">
        <f t="shared" si="187"/>
        <v>0</v>
      </c>
      <c r="BF238" s="35" t="str">
        <f t="shared" si="190"/>
        <v>NÃO MEDIDO</v>
      </c>
    </row>
    <row r="239" spans="1:58" ht="30" customHeight="1" x14ac:dyDescent="0.2">
      <c r="A239" s="21" t="s">
        <v>53</v>
      </c>
      <c r="B239" s="21"/>
      <c r="C239" s="52" t="s">
        <v>80</v>
      </c>
      <c r="D239" s="51" t="s">
        <v>79</v>
      </c>
      <c r="E239" s="7" t="s">
        <v>70</v>
      </c>
      <c r="F239" s="49">
        <v>5460</v>
      </c>
      <c r="G239" s="50">
        <v>-1500</v>
      </c>
      <c r="H239" s="50">
        <v>0</v>
      </c>
      <c r="I239" s="50">
        <f t="shared" si="180"/>
        <v>3960</v>
      </c>
      <c r="J239" s="68">
        <v>20.21</v>
      </c>
      <c r="K239" s="50">
        <f t="shared" si="181"/>
        <v>80031.600000000006</v>
      </c>
      <c r="L239" s="47"/>
      <c r="M239" s="46">
        <f t="shared" si="182"/>
        <v>0</v>
      </c>
      <c r="N239" s="42"/>
      <c r="O239" s="42">
        <f t="shared" si="162"/>
        <v>0</v>
      </c>
      <c r="P239" s="42">
        <f t="shared" si="163"/>
        <v>0</v>
      </c>
      <c r="Q239" s="42">
        <v>591</v>
      </c>
      <c r="R239" s="42">
        <f t="shared" si="164"/>
        <v>11944.11</v>
      </c>
      <c r="S239" s="42">
        <f t="shared" si="165"/>
        <v>0</v>
      </c>
      <c r="T239" s="42">
        <v>879</v>
      </c>
      <c r="U239" s="42">
        <f t="shared" si="166"/>
        <v>17764.59</v>
      </c>
      <c r="V239" s="42">
        <f t="shared" si="167"/>
        <v>0</v>
      </c>
      <c r="W239" s="42">
        <v>479</v>
      </c>
      <c r="X239" s="42">
        <f t="shared" si="168"/>
        <v>9680.59</v>
      </c>
      <c r="Y239" s="42">
        <f t="shared" si="169"/>
        <v>0</v>
      </c>
      <c r="Z239" s="42">
        <v>564</v>
      </c>
      <c r="AA239" s="42">
        <f t="shared" si="170"/>
        <v>11398.44</v>
      </c>
      <c r="AB239" s="42">
        <f t="shared" si="171"/>
        <v>0</v>
      </c>
      <c r="AC239" s="42"/>
      <c r="AD239" s="42">
        <f t="shared" si="172"/>
        <v>0</v>
      </c>
      <c r="AE239" s="42">
        <f t="shared" si="173"/>
        <v>0</v>
      </c>
      <c r="AF239" s="42"/>
      <c r="AG239" s="42">
        <f t="shared" si="174"/>
        <v>0</v>
      </c>
      <c r="AH239" s="42">
        <f t="shared" si="175"/>
        <v>0</v>
      </c>
      <c r="AI239" s="42"/>
      <c r="AJ239" s="42">
        <f t="shared" si="154"/>
        <v>0</v>
      </c>
      <c r="AK239" s="42">
        <f t="shared" si="155"/>
        <v>0</v>
      </c>
      <c r="AL239" s="42"/>
      <c r="AM239" s="42">
        <f t="shared" si="191"/>
        <v>0</v>
      </c>
      <c r="AN239" s="42">
        <f t="shared" si="157"/>
        <v>0</v>
      </c>
      <c r="AO239" s="42"/>
      <c r="AP239" s="42">
        <f t="shared" si="176"/>
        <v>0</v>
      </c>
      <c r="AQ239" s="42">
        <f t="shared" si="177"/>
        <v>0</v>
      </c>
      <c r="AR239" s="42"/>
      <c r="AS239" s="42">
        <f t="shared" si="178"/>
        <v>0</v>
      </c>
      <c r="AT239" s="42">
        <f t="shared" si="179"/>
        <v>0</v>
      </c>
      <c r="AU239" s="42"/>
      <c r="AV239" s="42">
        <f t="shared" si="188"/>
        <v>0</v>
      </c>
      <c r="AW239" s="42">
        <f t="shared" si="183"/>
        <v>0</v>
      </c>
      <c r="AX239" s="41">
        <f t="shared" si="184"/>
        <v>2513</v>
      </c>
      <c r="AY239" s="36">
        <f t="shared" ca="1" si="185"/>
        <v>50787.73</v>
      </c>
      <c r="AZ239" s="13">
        <f t="shared" ca="1" si="186"/>
        <v>0</v>
      </c>
      <c r="BA239" s="67">
        <f t="shared" si="159"/>
        <v>1447</v>
      </c>
      <c r="BB239" s="38">
        <f t="shared" ca="1" si="160"/>
        <v>29243.870000000003</v>
      </c>
      <c r="BC239" s="65">
        <f t="shared" ca="1" si="161"/>
        <v>0</v>
      </c>
      <c r="BE239" s="64">
        <f t="shared" si="187"/>
        <v>0</v>
      </c>
      <c r="BF239" s="35" t="str">
        <f t="shared" si="190"/>
        <v>NÃO MEDIDO</v>
      </c>
    </row>
    <row r="240" spans="1:58" ht="30" customHeight="1" x14ac:dyDescent="0.2">
      <c r="A240" s="21" t="s">
        <v>53</v>
      </c>
      <c r="B240" s="21"/>
      <c r="C240" s="52" t="s">
        <v>191</v>
      </c>
      <c r="D240" s="51" t="s">
        <v>190</v>
      </c>
      <c r="E240" s="7" t="s">
        <v>81</v>
      </c>
      <c r="F240" s="49">
        <v>250</v>
      </c>
      <c r="G240" s="50">
        <v>0</v>
      </c>
      <c r="H240" s="50">
        <v>0</v>
      </c>
      <c r="I240" s="50">
        <f t="shared" si="180"/>
        <v>250</v>
      </c>
      <c r="J240" s="68">
        <v>19.41</v>
      </c>
      <c r="K240" s="50">
        <f t="shared" si="181"/>
        <v>4852.5</v>
      </c>
      <c r="L240" s="47"/>
      <c r="M240" s="46">
        <f t="shared" si="182"/>
        <v>0</v>
      </c>
      <c r="N240" s="42"/>
      <c r="O240" s="42">
        <f t="shared" ref="O240:O245" si="192">ROUND($N240*$J240,2)</f>
        <v>0</v>
      </c>
      <c r="P240" s="42">
        <f t="shared" ref="P240:P245" si="193">ROUND(N240*L240,2)</f>
        <v>0</v>
      </c>
      <c r="Q240" s="42">
        <v>8</v>
      </c>
      <c r="R240" s="42">
        <f t="shared" ref="R240:R245" si="194">ROUND($Q240*$J240,2)</f>
        <v>155.28</v>
      </c>
      <c r="S240" s="42">
        <f t="shared" ref="S240:S245" si="195">ROUND(Q240*$L240,2)</f>
        <v>0</v>
      </c>
      <c r="T240" s="42">
        <v>2</v>
      </c>
      <c r="U240" s="42">
        <f t="shared" ref="U240:U245" si="196">ROUND($T240*$J240,2)</f>
        <v>38.82</v>
      </c>
      <c r="V240" s="42">
        <f t="shared" ref="V240:V245" si="197">ROUND(T240*$L240,2)</f>
        <v>0</v>
      </c>
      <c r="W240" s="42"/>
      <c r="X240" s="42">
        <f t="shared" ref="X240:X245" si="198">ROUND($W240*$J240,2)</f>
        <v>0</v>
      </c>
      <c r="Y240" s="42">
        <f t="shared" ref="Y240:Y245" si="199">ROUND(W240*$L240,2)</f>
        <v>0</v>
      </c>
      <c r="Z240" s="42">
        <v>10</v>
      </c>
      <c r="AA240" s="42">
        <f t="shared" ref="AA240:AA245" si="200">ROUND($Z240*$J240,2)</f>
        <v>194.1</v>
      </c>
      <c r="AB240" s="42">
        <f t="shared" ref="AB240:AB245" si="201">ROUND(Z240*$L240,2)</f>
        <v>0</v>
      </c>
      <c r="AC240" s="42"/>
      <c r="AD240" s="42">
        <f t="shared" ref="AD240:AD245" si="202">ROUND($AC240*$J240,2)</f>
        <v>0</v>
      </c>
      <c r="AE240" s="42">
        <f t="shared" ref="AE240:AE245" si="203">ROUND(AC240*$L240,2)</f>
        <v>0</v>
      </c>
      <c r="AF240" s="42"/>
      <c r="AG240" s="42">
        <f t="shared" ref="AG240:AG245" si="204">ROUND($AF240*$J240,2)</f>
        <v>0</v>
      </c>
      <c r="AH240" s="42">
        <f t="shared" ref="AH240:AH245" si="205">ROUND(AF240*$L240,2)</f>
        <v>0</v>
      </c>
      <c r="AI240" s="42"/>
      <c r="AJ240" s="42">
        <f t="shared" ref="AJ240:AJ252" si="206">ROUND($AI240*$J240,2)</f>
        <v>0</v>
      </c>
      <c r="AK240" s="42">
        <f t="shared" ref="AK240:AK252" si="207">ROUND($AI240*$L240,2)</f>
        <v>0</v>
      </c>
      <c r="AL240" s="42"/>
      <c r="AM240" s="42">
        <f t="shared" si="191"/>
        <v>0</v>
      </c>
      <c r="AN240" s="42">
        <f t="shared" ref="AN240:AN252" si="208">ROUND($AL240*$L240,2)</f>
        <v>0</v>
      </c>
      <c r="AO240" s="42"/>
      <c r="AP240" s="42">
        <f t="shared" si="176"/>
        <v>0</v>
      </c>
      <c r="AQ240" s="42">
        <f t="shared" si="177"/>
        <v>0</v>
      </c>
      <c r="AR240" s="42"/>
      <c r="AS240" s="42">
        <f t="shared" si="178"/>
        <v>0</v>
      </c>
      <c r="AT240" s="42">
        <f t="shared" si="179"/>
        <v>0</v>
      </c>
      <c r="AU240" s="42"/>
      <c r="AV240" s="42">
        <f t="shared" si="188"/>
        <v>0</v>
      </c>
      <c r="AW240" s="42">
        <f t="shared" si="183"/>
        <v>0</v>
      </c>
      <c r="AX240" s="41">
        <f t="shared" si="184"/>
        <v>20</v>
      </c>
      <c r="AY240" s="36">
        <f t="shared" ca="1" si="185"/>
        <v>388.2</v>
      </c>
      <c r="AZ240" s="13">
        <f t="shared" ca="1" si="186"/>
        <v>0</v>
      </c>
      <c r="BA240" s="67">
        <f t="shared" si="159"/>
        <v>230</v>
      </c>
      <c r="BB240" s="38">
        <f t="shared" ca="1" si="160"/>
        <v>4464.3</v>
      </c>
      <c r="BC240" s="65">
        <f t="shared" ca="1" si="161"/>
        <v>0</v>
      </c>
      <c r="BE240" s="64">
        <f t="shared" si="187"/>
        <v>14</v>
      </c>
      <c r="BF240" s="35" t="str">
        <f t="shared" si="190"/>
        <v>MEDIDO</v>
      </c>
    </row>
    <row r="241" spans="1:58" ht="30" customHeight="1" x14ac:dyDescent="0.2">
      <c r="A241" s="21" t="s">
        <v>53</v>
      </c>
      <c r="B241" s="21"/>
      <c r="C241" s="52" t="s">
        <v>189</v>
      </c>
      <c r="D241" s="51" t="s">
        <v>188</v>
      </c>
      <c r="E241" s="7" t="s">
        <v>81</v>
      </c>
      <c r="F241" s="49">
        <v>200</v>
      </c>
      <c r="G241" s="50">
        <v>0</v>
      </c>
      <c r="H241" s="50">
        <v>0</v>
      </c>
      <c r="I241" s="50">
        <f t="shared" si="180"/>
        <v>200</v>
      </c>
      <c r="J241" s="68">
        <v>20.149999999999999</v>
      </c>
      <c r="K241" s="50">
        <f t="shared" si="181"/>
        <v>4030</v>
      </c>
      <c r="L241" s="47"/>
      <c r="M241" s="46">
        <f t="shared" si="182"/>
        <v>0</v>
      </c>
      <c r="N241" s="42"/>
      <c r="O241" s="42">
        <f t="shared" si="192"/>
        <v>0</v>
      </c>
      <c r="P241" s="42">
        <f t="shared" si="193"/>
        <v>0</v>
      </c>
      <c r="Q241" s="42">
        <v>8</v>
      </c>
      <c r="R241" s="42">
        <f t="shared" si="194"/>
        <v>161.19999999999999</v>
      </c>
      <c r="S241" s="42">
        <f t="shared" si="195"/>
        <v>0</v>
      </c>
      <c r="T241" s="42">
        <v>9</v>
      </c>
      <c r="U241" s="42">
        <f t="shared" si="196"/>
        <v>181.35</v>
      </c>
      <c r="V241" s="42">
        <f t="shared" si="197"/>
        <v>0</v>
      </c>
      <c r="W241" s="42">
        <v>4</v>
      </c>
      <c r="X241" s="42">
        <f t="shared" si="198"/>
        <v>80.599999999999994</v>
      </c>
      <c r="Y241" s="42">
        <f t="shared" si="199"/>
        <v>0</v>
      </c>
      <c r="Z241" s="42">
        <v>15</v>
      </c>
      <c r="AA241" s="42">
        <f t="shared" si="200"/>
        <v>302.25</v>
      </c>
      <c r="AB241" s="42">
        <f t="shared" si="201"/>
        <v>0</v>
      </c>
      <c r="AC241" s="42"/>
      <c r="AD241" s="42">
        <f t="shared" si="202"/>
        <v>0</v>
      </c>
      <c r="AE241" s="42">
        <f t="shared" si="203"/>
        <v>0</v>
      </c>
      <c r="AF241" s="42"/>
      <c r="AG241" s="42">
        <f t="shared" si="204"/>
        <v>0</v>
      </c>
      <c r="AH241" s="42">
        <f t="shared" si="205"/>
        <v>0</v>
      </c>
      <c r="AI241" s="42"/>
      <c r="AJ241" s="42">
        <f t="shared" si="206"/>
        <v>0</v>
      </c>
      <c r="AK241" s="42">
        <f t="shared" si="207"/>
        <v>0</v>
      </c>
      <c r="AL241" s="42"/>
      <c r="AM241" s="42">
        <f t="shared" si="191"/>
        <v>0</v>
      </c>
      <c r="AN241" s="42">
        <f t="shared" si="208"/>
        <v>0</v>
      </c>
      <c r="AO241" s="42"/>
      <c r="AP241" s="42">
        <f t="shared" si="176"/>
        <v>0</v>
      </c>
      <c r="AQ241" s="42">
        <f t="shared" si="177"/>
        <v>0</v>
      </c>
      <c r="AR241" s="42">
        <v>5</v>
      </c>
      <c r="AS241" s="42">
        <f t="shared" si="178"/>
        <v>100.75</v>
      </c>
      <c r="AT241" s="42">
        <f t="shared" si="179"/>
        <v>0</v>
      </c>
      <c r="AU241" s="42">
        <v>14</v>
      </c>
      <c r="AV241" s="42">
        <f t="shared" si="188"/>
        <v>282.10000000000002</v>
      </c>
      <c r="AW241" s="42">
        <f t="shared" si="183"/>
        <v>0</v>
      </c>
      <c r="AX241" s="41">
        <f t="shared" si="184"/>
        <v>55</v>
      </c>
      <c r="AY241" s="36">
        <f t="shared" ca="1" si="185"/>
        <v>1108.25</v>
      </c>
      <c r="AZ241" s="13">
        <f t="shared" ca="1" si="186"/>
        <v>0</v>
      </c>
      <c r="BA241" s="67">
        <f t="shared" si="159"/>
        <v>145</v>
      </c>
      <c r="BB241" s="38">
        <f t="shared" ca="1" si="160"/>
        <v>2921.75</v>
      </c>
      <c r="BC241" s="65">
        <f t="shared" ca="1" si="161"/>
        <v>0</v>
      </c>
      <c r="BE241" s="64">
        <f t="shared" si="187"/>
        <v>0</v>
      </c>
      <c r="BF241" s="35" t="str">
        <f t="shared" si="190"/>
        <v>NÃO MEDIDO</v>
      </c>
    </row>
    <row r="242" spans="1:58" ht="30" customHeight="1" x14ac:dyDescent="0.2">
      <c r="A242" s="21" t="s">
        <v>53</v>
      </c>
      <c r="B242" s="21"/>
      <c r="C242" s="52" t="s">
        <v>187</v>
      </c>
      <c r="D242" s="51" t="s">
        <v>186</v>
      </c>
      <c r="E242" s="7" t="s">
        <v>81</v>
      </c>
      <c r="F242" s="49">
        <v>20</v>
      </c>
      <c r="G242" s="50">
        <v>0</v>
      </c>
      <c r="H242" s="50">
        <v>0</v>
      </c>
      <c r="I242" s="50">
        <f t="shared" si="180"/>
        <v>20</v>
      </c>
      <c r="J242" s="68">
        <v>19.62</v>
      </c>
      <c r="K242" s="50">
        <f t="shared" si="181"/>
        <v>392.4</v>
      </c>
      <c r="L242" s="47"/>
      <c r="M242" s="46">
        <f t="shared" si="182"/>
        <v>0</v>
      </c>
      <c r="N242" s="42"/>
      <c r="O242" s="42">
        <f t="shared" si="192"/>
        <v>0</v>
      </c>
      <c r="P242" s="42">
        <f t="shared" si="193"/>
        <v>0</v>
      </c>
      <c r="Q242" s="42">
        <v>4</v>
      </c>
      <c r="R242" s="42">
        <f t="shared" si="194"/>
        <v>78.48</v>
      </c>
      <c r="S242" s="42">
        <f t="shared" si="195"/>
        <v>0</v>
      </c>
      <c r="T242" s="42">
        <v>6</v>
      </c>
      <c r="U242" s="42">
        <f t="shared" si="196"/>
        <v>117.72</v>
      </c>
      <c r="V242" s="42">
        <f t="shared" si="197"/>
        <v>0</v>
      </c>
      <c r="W242" s="42">
        <v>4</v>
      </c>
      <c r="X242" s="42">
        <f t="shared" si="198"/>
        <v>78.48</v>
      </c>
      <c r="Y242" s="42">
        <f t="shared" si="199"/>
        <v>0</v>
      </c>
      <c r="Z242" s="42"/>
      <c r="AA242" s="42">
        <f t="shared" si="200"/>
        <v>0</v>
      </c>
      <c r="AB242" s="42">
        <f t="shared" si="201"/>
        <v>0</v>
      </c>
      <c r="AC242" s="42"/>
      <c r="AD242" s="42">
        <f t="shared" si="202"/>
        <v>0</v>
      </c>
      <c r="AE242" s="42">
        <f t="shared" si="203"/>
        <v>0</v>
      </c>
      <c r="AF242" s="42"/>
      <c r="AG242" s="42">
        <f t="shared" si="204"/>
        <v>0</v>
      </c>
      <c r="AH242" s="42">
        <f t="shared" si="205"/>
        <v>0</v>
      </c>
      <c r="AI242" s="42"/>
      <c r="AJ242" s="42">
        <f t="shared" si="206"/>
        <v>0</v>
      </c>
      <c r="AK242" s="42">
        <f t="shared" si="207"/>
        <v>0</v>
      </c>
      <c r="AL242" s="42"/>
      <c r="AM242" s="42">
        <f t="shared" si="191"/>
        <v>0</v>
      </c>
      <c r="AN242" s="42">
        <f t="shared" si="208"/>
        <v>0</v>
      </c>
      <c r="AO242" s="42"/>
      <c r="AP242" s="42">
        <f t="shared" si="176"/>
        <v>0</v>
      </c>
      <c r="AQ242" s="42">
        <f t="shared" si="177"/>
        <v>0</v>
      </c>
      <c r="AR242" s="42"/>
      <c r="AS242" s="42">
        <f t="shared" si="178"/>
        <v>0</v>
      </c>
      <c r="AT242" s="42">
        <f t="shared" si="179"/>
        <v>0</v>
      </c>
      <c r="AU242" s="42"/>
      <c r="AV242" s="42">
        <f t="shared" si="188"/>
        <v>0</v>
      </c>
      <c r="AW242" s="42">
        <f t="shared" si="183"/>
        <v>0</v>
      </c>
      <c r="AX242" s="41">
        <f t="shared" si="184"/>
        <v>14</v>
      </c>
      <c r="AY242" s="36">
        <f t="shared" ca="1" si="185"/>
        <v>274.68</v>
      </c>
      <c r="AZ242" s="13">
        <f t="shared" ca="1" si="186"/>
        <v>0</v>
      </c>
      <c r="BA242" s="67">
        <f t="shared" si="159"/>
        <v>6</v>
      </c>
      <c r="BB242" s="38">
        <f t="shared" ca="1" si="160"/>
        <v>117.71999999999997</v>
      </c>
      <c r="BC242" s="65">
        <f t="shared" ca="1" si="161"/>
        <v>0</v>
      </c>
      <c r="BE242" s="64">
        <f t="shared" si="187"/>
        <v>0</v>
      </c>
      <c r="BF242" s="35" t="str">
        <f t="shared" si="190"/>
        <v>NÃO MEDIDO</v>
      </c>
    </row>
    <row r="243" spans="1:58" ht="30" customHeight="1" x14ac:dyDescent="0.2">
      <c r="A243" s="21" t="s">
        <v>53</v>
      </c>
      <c r="B243" s="21"/>
      <c r="C243" s="52" t="s">
        <v>185</v>
      </c>
      <c r="D243" s="51" t="s">
        <v>184</v>
      </c>
      <c r="E243" s="7" t="s">
        <v>81</v>
      </c>
      <c r="F243" s="49">
        <v>1200</v>
      </c>
      <c r="G243" s="50">
        <v>0</v>
      </c>
      <c r="H243" s="50">
        <v>0</v>
      </c>
      <c r="I243" s="50">
        <f t="shared" si="180"/>
        <v>1200</v>
      </c>
      <c r="J243" s="68">
        <v>16.02</v>
      </c>
      <c r="K243" s="50">
        <f t="shared" si="181"/>
        <v>19224</v>
      </c>
      <c r="L243" s="47"/>
      <c r="M243" s="46">
        <f t="shared" si="182"/>
        <v>0</v>
      </c>
      <c r="N243" s="42"/>
      <c r="O243" s="42">
        <f t="shared" si="192"/>
        <v>0</v>
      </c>
      <c r="P243" s="42">
        <f t="shared" si="193"/>
        <v>0</v>
      </c>
      <c r="Q243" s="42"/>
      <c r="R243" s="42">
        <f t="shared" si="194"/>
        <v>0</v>
      </c>
      <c r="S243" s="42">
        <f t="shared" si="195"/>
        <v>0</v>
      </c>
      <c r="T243" s="42"/>
      <c r="U243" s="42">
        <f t="shared" si="196"/>
        <v>0</v>
      </c>
      <c r="V243" s="42">
        <f t="shared" si="197"/>
        <v>0</v>
      </c>
      <c r="W243" s="42"/>
      <c r="X243" s="42">
        <f t="shared" si="198"/>
        <v>0</v>
      </c>
      <c r="Y243" s="42">
        <f t="shared" si="199"/>
        <v>0</v>
      </c>
      <c r="Z243" s="42">
        <v>26</v>
      </c>
      <c r="AA243" s="42">
        <f t="shared" si="200"/>
        <v>416.52</v>
      </c>
      <c r="AB243" s="42">
        <f t="shared" si="201"/>
        <v>0</v>
      </c>
      <c r="AC243" s="42">
        <v>240</v>
      </c>
      <c r="AD243" s="42">
        <f t="shared" si="202"/>
        <v>3844.8</v>
      </c>
      <c r="AE243" s="42">
        <f t="shared" si="203"/>
        <v>0</v>
      </c>
      <c r="AF243" s="42">
        <v>369</v>
      </c>
      <c r="AG243" s="42">
        <f t="shared" si="204"/>
        <v>5911.38</v>
      </c>
      <c r="AH243" s="42">
        <f t="shared" si="205"/>
        <v>0</v>
      </c>
      <c r="AI243" s="42">
        <v>41</v>
      </c>
      <c r="AJ243" s="42">
        <f t="shared" si="206"/>
        <v>656.82</v>
      </c>
      <c r="AK243" s="42">
        <f t="shared" si="207"/>
        <v>0</v>
      </c>
      <c r="AL243" s="42"/>
      <c r="AM243" s="42">
        <f t="shared" si="191"/>
        <v>0</v>
      </c>
      <c r="AN243" s="42">
        <f t="shared" si="208"/>
        <v>0</v>
      </c>
      <c r="AO243" s="42"/>
      <c r="AP243" s="42">
        <f t="shared" si="176"/>
        <v>0</v>
      </c>
      <c r="AQ243" s="42">
        <f t="shared" si="177"/>
        <v>0</v>
      </c>
      <c r="AR243" s="42">
        <v>145</v>
      </c>
      <c r="AS243" s="42">
        <f t="shared" si="178"/>
        <v>2322.9</v>
      </c>
      <c r="AT243" s="42">
        <f t="shared" si="179"/>
        <v>0</v>
      </c>
      <c r="AU243" s="42"/>
      <c r="AV243" s="42">
        <f t="shared" si="188"/>
        <v>0</v>
      </c>
      <c r="AW243" s="42">
        <f t="shared" si="183"/>
        <v>0</v>
      </c>
      <c r="AX243" s="41">
        <f t="shared" si="184"/>
        <v>821</v>
      </c>
      <c r="AY243" s="36">
        <f t="shared" ca="1" si="185"/>
        <v>13152.42</v>
      </c>
      <c r="AZ243" s="13">
        <f t="shared" ca="1" si="186"/>
        <v>0</v>
      </c>
      <c r="BA243" s="67">
        <f t="shared" si="159"/>
        <v>379</v>
      </c>
      <c r="BB243" s="38">
        <f t="shared" ca="1" si="160"/>
        <v>6071.58</v>
      </c>
      <c r="BC243" s="65">
        <f t="shared" ca="1" si="161"/>
        <v>0</v>
      </c>
      <c r="BE243" s="64">
        <f t="shared" si="187"/>
        <v>0</v>
      </c>
      <c r="BF243" s="35" t="str">
        <f t="shared" si="190"/>
        <v>NÃO MEDIDO</v>
      </c>
    </row>
    <row r="244" spans="1:58" ht="60" customHeight="1" x14ac:dyDescent="0.2">
      <c r="A244" s="21" t="s">
        <v>53</v>
      </c>
      <c r="B244" s="21"/>
      <c r="C244" s="52" t="s">
        <v>183</v>
      </c>
      <c r="D244" s="51" t="s">
        <v>182</v>
      </c>
      <c r="E244" s="7" t="s">
        <v>81</v>
      </c>
      <c r="F244" s="49">
        <v>300</v>
      </c>
      <c r="G244" s="50">
        <v>0</v>
      </c>
      <c r="H244" s="50">
        <v>0</v>
      </c>
      <c r="I244" s="50">
        <f t="shared" si="180"/>
        <v>300</v>
      </c>
      <c r="J244" s="68">
        <v>9.68</v>
      </c>
      <c r="K244" s="50">
        <f t="shared" si="181"/>
        <v>2904</v>
      </c>
      <c r="L244" s="47"/>
      <c r="M244" s="46">
        <f t="shared" si="182"/>
        <v>0</v>
      </c>
      <c r="N244" s="42"/>
      <c r="O244" s="42">
        <f t="shared" si="192"/>
        <v>0</v>
      </c>
      <c r="P244" s="42">
        <f t="shared" si="193"/>
        <v>0</v>
      </c>
      <c r="Q244" s="42"/>
      <c r="R244" s="42">
        <f t="shared" si="194"/>
        <v>0</v>
      </c>
      <c r="S244" s="42">
        <f t="shared" si="195"/>
        <v>0</v>
      </c>
      <c r="T244" s="42"/>
      <c r="U244" s="42">
        <f t="shared" si="196"/>
        <v>0</v>
      </c>
      <c r="V244" s="42">
        <f t="shared" si="197"/>
        <v>0</v>
      </c>
      <c r="W244" s="42"/>
      <c r="X244" s="42">
        <f t="shared" si="198"/>
        <v>0</v>
      </c>
      <c r="Y244" s="42">
        <f t="shared" si="199"/>
        <v>0</v>
      </c>
      <c r="Z244" s="42"/>
      <c r="AA244" s="42">
        <f t="shared" si="200"/>
        <v>0</v>
      </c>
      <c r="AB244" s="42">
        <f t="shared" si="201"/>
        <v>0</v>
      </c>
      <c r="AC244" s="42">
        <v>120</v>
      </c>
      <c r="AD244" s="42">
        <f t="shared" si="202"/>
        <v>1161.5999999999999</v>
      </c>
      <c r="AE244" s="42">
        <f t="shared" si="203"/>
        <v>0</v>
      </c>
      <c r="AF244" s="42">
        <v>10</v>
      </c>
      <c r="AG244" s="42">
        <f t="shared" si="204"/>
        <v>96.8</v>
      </c>
      <c r="AH244" s="42">
        <f t="shared" si="205"/>
        <v>0</v>
      </c>
      <c r="AI244" s="42"/>
      <c r="AJ244" s="42">
        <f t="shared" si="206"/>
        <v>0</v>
      </c>
      <c r="AK244" s="42">
        <f t="shared" si="207"/>
        <v>0</v>
      </c>
      <c r="AL244" s="42"/>
      <c r="AM244" s="42">
        <f t="shared" si="191"/>
        <v>0</v>
      </c>
      <c r="AN244" s="42">
        <f t="shared" si="208"/>
        <v>0</v>
      </c>
      <c r="AO244" s="42"/>
      <c r="AP244" s="42">
        <f t="shared" si="176"/>
        <v>0</v>
      </c>
      <c r="AQ244" s="42">
        <f t="shared" si="177"/>
        <v>0</v>
      </c>
      <c r="AR244" s="42">
        <v>67</v>
      </c>
      <c r="AS244" s="42">
        <f t="shared" si="178"/>
        <v>648.55999999999995</v>
      </c>
      <c r="AT244" s="42">
        <f t="shared" si="179"/>
        <v>0</v>
      </c>
      <c r="AU244" s="42"/>
      <c r="AV244" s="42">
        <f t="shared" si="188"/>
        <v>0</v>
      </c>
      <c r="AW244" s="42">
        <f t="shared" si="183"/>
        <v>0</v>
      </c>
      <c r="AX244" s="41">
        <f t="shared" si="184"/>
        <v>197</v>
      </c>
      <c r="AY244" s="36">
        <f t="shared" ca="1" si="185"/>
        <v>1906.9599999999998</v>
      </c>
      <c r="AZ244" s="13">
        <f t="shared" ca="1" si="186"/>
        <v>0</v>
      </c>
      <c r="BA244" s="67">
        <f t="shared" si="159"/>
        <v>103</v>
      </c>
      <c r="BB244" s="38">
        <f t="shared" ca="1" si="160"/>
        <v>997.04000000000019</v>
      </c>
      <c r="BC244" s="65">
        <f t="shared" ca="1" si="161"/>
        <v>0</v>
      </c>
      <c r="BE244" s="64">
        <f t="shared" si="187"/>
        <v>0</v>
      </c>
      <c r="BF244" s="35" t="str">
        <f t="shared" si="190"/>
        <v>NÃO MEDIDO</v>
      </c>
    </row>
    <row r="245" spans="1:58" ht="90" customHeight="1" x14ac:dyDescent="0.2">
      <c r="A245" s="21" t="s">
        <v>53</v>
      </c>
      <c r="B245" s="21"/>
      <c r="C245" s="52" t="s">
        <v>181</v>
      </c>
      <c r="D245" s="51" t="s">
        <v>180</v>
      </c>
      <c r="E245" s="7" t="s">
        <v>70</v>
      </c>
      <c r="F245" s="49">
        <v>300</v>
      </c>
      <c r="G245" s="50">
        <v>-300</v>
      </c>
      <c r="H245" s="50">
        <v>0</v>
      </c>
      <c r="I245" s="50">
        <f t="shared" si="180"/>
        <v>0</v>
      </c>
      <c r="J245" s="68">
        <v>27.82</v>
      </c>
      <c r="K245" s="50">
        <f t="shared" si="181"/>
        <v>0</v>
      </c>
      <c r="L245" s="47"/>
      <c r="M245" s="46">
        <f t="shared" si="182"/>
        <v>0</v>
      </c>
      <c r="N245" s="42"/>
      <c r="O245" s="42">
        <f t="shared" si="192"/>
        <v>0</v>
      </c>
      <c r="P245" s="42">
        <f t="shared" si="193"/>
        <v>0</v>
      </c>
      <c r="Q245" s="42"/>
      <c r="R245" s="42">
        <f t="shared" si="194"/>
        <v>0</v>
      </c>
      <c r="S245" s="42">
        <f t="shared" si="195"/>
        <v>0</v>
      </c>
      <c r="T245" s="42"/>
      <c r="U245" s="42">
        <f t="shared" si="196"/>
        <v>0</v>
      </c>
      <c r="V245" s="42">
        <f t="shared" si="197"/>
        <v>0</v>
      </c>
      <c r="W245" s="42"/>
      <c r="X245" s="42">
        <f t="shared" si="198"/>
        <v>0</v>
      </c>
      <c r="Y245" s="42">
        <f t="shared" si="199"/>
        <v>0</v>
      </c>
      <c r="Z245" s="42"/>
      <c r="AA245" s="42">
        <f t="shared" si="200"/>
        <v>0</v>
      </c>
      <c r="AB245" s="42">
        <f t="shared" si="201"/>
        <v>0</v>
      </c>
      <c r="AC245" s="42"/>
      <c r="AD245" s="42">
        <f t="shared" si="202"/>
        <v>0</v>
      </c>
      <c r="AE245" s="42">
        <f t="shared" si="203"/>
        <v>0</v>
      </c>
      <c r="AF245" s="42"/>
      <c r="AG245" s="42">
        <f t="shared" si="204"/>
        <v>0</v>
      </c>
      <c r="AH245" s="42">
        <f t="shared" si="205"/>
        <v>0</v>
      </c>
      <c r="AI245" s="42"/>
      <c r="AJ245" s="42">
        <f t="shared" si="206"/>
        <v>0</v>
      </c>
      <c r="AK245" s="42">
        <f t="shared" si="207"/>
        <v>0</v>
      </c>
      <c r="AL245" s="42"/>
      <c r="AM245" s="42">
        <f t="shared" si="191"/>
        <v>0</v>
      </c>
      <c r="AN245" s="42">
        <f t="shared" si="208"/>
        <v>0</v>
      </c>
      <c r="AO245" s="42"/>
      <c r="AP245" s="42">
        <f t="shared" si="176"/>
        <v>0</v>
      </c>
      <c r="AQ245" s="42">
        <f t="shared" si="177"/>
        <v>0</v>
      </c>
      <c r="AR245" s="42"/>
      <c r="AS245" s="42">
        <f t="shared" si="178"/>
        <v>0</v>
      </c>
      <c r="AT245" s="42">
        <f t="shared" si="179"/>
        <v>0</v>
      </c>
      <c r="AU245" s="42"/>
      <c r="AV245" s="42">
        <f t="shared" si="188"/>
        <v>0</v>
      </c>
      <c r="AW245" s="42">
        <f t="shared" si="183"/>
        <v>0</v>
      </c>
      <c r="AX245" s="41">
        <f t="shared" si="184"/>
        <v>0</v>
      </c>
      <c r="AY245" s="36">
        <f t="shared" ca="1" si="185"/>
        <v>0</v>
      </c>
      <c r="AZ245" s="13">
        <f t="shared" ca="1" si="186"/>
        <v>0</v>
      </c>
      <c r="BA245" s="67">
        <f t="shared" si="159"/>
        <v>0</v>
      </c>
      <c r="BB245" s="66">
        <f t="shared" ca="1" si="160"/>
        <v>0</v>
      </c>
      <c r="BC245" s="65">
        <f t="shared" ca="1" si="161"/>
        <v>0</v>
      </c>
      <c r="BE245" s="64">
        <f t="shared" si="187"/>
        <v>134</v>
      </c>
      <c r="BF245" s="35" t="str">
        <f t="shared" si="190"/>
        <v>MEDIDO</v>
      </c>
    </row>
    <row r="246" spans="1:58" ht="45" customHeight="1" x14ac:dyDescent="0.2">
      <c r="A246" s="21" t="s">
        <v>148</v>
      </c>
      <c r="B246" s="21"/>
      <c r="C246" s="52" t="s">
        <v>179</v>
      </c>
      <c r="D246" s="51" t="s">
        <v>178</v>
      </c>
      <c r="E246" s="73" t="s">
        <v>81</v>
      </c>
      <c r="F246" s="72"/>
      <c r="G246" s="50">
        <v>1742</v>
      </c>
      <c r="H246" s="50">
        <v>261</v>
      </c>
      <c r="I246" s="50">
        <f t="shared" si="180"/>
        <v>2003</v>
      </c>
      <c r="J246" s="50">
        <v>1.72</v>
      </c>
      <c r="K246" s="50">
        <f t="shared" si="181"/>
        <v>3445.16</v>
      </c>
      <c r="L246" s="70"/>
      <c r="M246" s="70">
        <f t="shared" si="182"/>
        <v>0</v>
      </c>
      <c r="N246" s="69"/>
      <c r="O246" s="42"/>
      <c r="P246" s="42"/>
      <c r="Q246" s="56"/>
      <c r="R246" s="42"/>
      <c r="S246" s="42"/>
      <c r="T246" s="56"/>
      <c r="U246" s="42"/>
      <c r="V246" s="42"/>
      <c r="W246" s="56"/>
      <c r="X246" s="42"/>
      <c r="Y246" s="42"/>
      <c r="Z246" s="56"/>
      <c r="AA246" s="42"/>
      <c r="AB246" s="42"/>
      <c r="AC246" s="56"/>
      <c r="AD246" s="42"/>
      <c r="AE246" s="42"/>
      <c r="AF246" s="42"/>
      <c r="AG246" s="42"/>
      <c r="AH246" s="42"/>
      <c r="AI246" s="42"/>
      <c r="AJ246" s="42">
        <f t="shared" si="206"/>
        <v>0</v>
      </c>
      <c r="AK246" s="42">
        <f t="shared" si="207"/>
        <v>0</v>
      </c>
      <c r="AL246" s="42"/>
      <c r="AM246" s="42">
        <f t="shared" si="191"/>
        <v>0</v>
      </c>
      <c r="AN246" s="42">
        <f t="shared" si="208"/>
        <v>0</v>
      </c>
      <c r="AO246" s="42">
        <v>866</v>
      </c>
      <c r="AP246" s="42">
        <f t="shared" si="176"/>
        <v>1489.52</v>
      </c>
      <c r="AQ246" s="42">
        <f t="shared" si="177"/>
        <v>0</v>
      </c>
      <c r="AR246" s="42">
        <v>55</v>
      </c>
      <c r="AS246" s="42">
        <f t="shared" si="178"/>
        <v>94.6</v>
      </c>
      <c r="AT246" s="42">
        <f t="shared" si="179"/>
        <v>0</v>
      </c>
      <c r="AU246" s="42">
        <v>134</v>
      </c>
      <c r="AV246" s="42">
        <f t="shared" si="188"/>
        <v>230.48</v>
      </c>
      <c r="AW246" s="42">
        <f t="shared" si="183"/>
        <v>0</v>
      </c>
      <c r="AX246" s="41">
        <f t="shared" si="184"/>
        <v>1055</v>
      </c>
      <c r="AY246" s="36">
        <f t="shared" ca="1" si="185"/>
        <v>1814.6</v>
      </c>
      <c r="AZ246" s="13">
        <f t="shared" ca="1" si="186"/>
        <v>0</v>
      </c>
      <c r="BA246" s="67">
        <f t="shared" si="159"/>
        <v>948</v>
      </c>
      <c r="BB246" s="38">
        <f t="shared" ca="1" si="160"/>
        <v>1630.56</v>
      </c>
      <c r="BC246" s="65">
        <f t="shared" ca="1" si="161"/>
        <v>0</v>
      </c>
      <c r="BE246" s="64">
        <f t="shared" si="187"/>
        <v>267</v>
      </c>
      <c r="BF246" s="35" t="str">
        <f t="shared" si="190"/>
        <v>MEDIDO</v>
      </c>
    </row>
    <row r="247" spans="1:58" ht="45" customHeight="1" x14ac:dyDescent="0.2">
      <c r="A247" s="21" t="s">
        <v>148</v>
      </c>
      <c r="B247" s="21"/>
      <c r="C247" s="52" t="s">
        <v>177</v>
      </c>
      <c r="D247" s="51" t="s">
        <v>176</v>
      </c>
      <c r="E247" s="73" t="s">
        <v>81</v>
      </c>
      <c r="F247" s="72"/>
      <c r="G247" s="50">
        <v>2089</v>
      </c>
      <c r="H247" s="50">
        <v>314</v>
      </c>
      <c r="I247" s="50">
        <f t="shared" si="180"/>
        <v>2403</v>
      </c>
      <c r="J247" s="71">
        <v>1.05</v>
      </c>
      <c r="K247" s="50">
        <f t="shared" si="181"/>
        <v>2523.1499999999996</v>
      </c>
      <c r="L247" s="70"/>
      <c r="M247" s="70">
        <f t="shared" si="182"/>
        <v>0</v>
      </c>
      <c r="N247" s="69"/>
      <c r="O247" s="42"/>
      <c r="P247" s="42"/>
      <c r="Q247" s="56"/>
      <c r="R247" s="42"/>
      <c r="S247" s="42"/>
      <c r="T247" s="56"/>
      <c r="U247" s="42"/>
      <c r="V247" s="42"/>
      <c r="W247" s="56"/>
      <c r="X247" s="42"/>
      <c r="Y247" s="42"/>
      <c r="Z247" s="56"/>
      <c r="AA247" s="42"/>
      <c r="AB247" s="42"/>
      <c r="AC247" s="56"/>
      <c r="AD247" s="42"/>
      <c r="AE247" s="42"/>
      <c r="AF247" s="42"/>
      <c r="AG247" s="42"/>
      <c r="AH247" s="42"/>
      <c r="AI247" s="42"/>
      <c r="AJ247" s="42">
        <f t="shared" si="206"/>
        <v>0</v>
      </c>
      <c r="AK247" s="42">
        <f t="shared" si="207"/>
        <v>0</v>
      </c>
      <c r="AL247" s="42"/>
      <c r="AM247" s="42">
        <f t="shared" si="191"/>
        <v>0</v>
      </c>
      <c r="AN247" s="42">
        <f t="shared" si="208"/>
        <v>0</v>
      </c>
      <c r="AO247" s="42">
        <v>1750</v>
      </c>
      <c r="AP247" s="42">
        <f t="shared" si="176"/>
        <v>1837.5</v>
      </c>
      <c r="AQ247" s="42">
        <f t="shared" si="177"/>
        <v>0</v>
      </c>
      <c r="AR247" s="42">
        <v>105</v>
      </c>
      <c r="AS247" s="42">
        <f t="shared" si="178"/>
        <v>110.25</v>
      </c>
      <c r="AT247" s="42">
        <f t="shared" si="179"/>
        <v>0</v>
      </c>
      <c r="AU247" s="42">
        <v>267</v>
      </c>
      <c r="AV247" s="42">
        <f t="shared" si="188"/>
        <v>280.35000000000002</v>
      </c>
      <c r="AW247" s="42">
        <f t="shared" si="183"/>
        <v>0</v>
      </c>
      <c r="AX247" s="41">
        <f t="shared" si="184"/>
        <v>2122</v>
      </c>
      <c r="AY247" s="36">
        <f t="shared" ca="1" si="185"/>
        <v>2228.1</v>
      </c>
      <c r="AZ247" s="13">
        <f t="shared" ca="1" si="186"/>
        <v>0</v>
      </c>
      <c r="BA247" s="67">
        <f t="shared" si="159"/>
        <v>281</v>
      </c>
      <c r="BB247" s="38">
        <f t="shared" ca="1" si="160"/>
        <v>295.04999999999973</v>
      </c>
      <c r="BC247" s="65">
        <f t="shared" ca="1" si="161"/>
        <v>0</v>
      </c>
      <c r="BE247" s="64">
        <f t="shared" si="187"/>
        <v>200</v>
      </c>
      <c r="BF247" s="35" t="str">
        <f t="shared" si="190"/>
        <v>MEDIDO</v>
      </c>
    </row>
    <row r="248" spans="1:58" ht="45" customHeight="1" x14ac:dyDescent="0.2">
      <c r="A248" s="21" t="s">
        <v>148</v>
      </c>
      <c r="B248" s="21"/>
      <c r="C248" s="52" t="s">
        <v>175</v>
      </c>
      <c r="D248" s="51" t="s">
        <v>174</v>
      </c>
      <c r="E248" s="73" t="s">
        <v>70</v>
      </c>
      <c r="F248" s="72"/>
      <c r="G248" s="50">
        <v>1741.13</v>
      </c>
      <c r="H248" s="50">
        <v>261.17</v>
      </c>
      <c r="I248" s="50">
        <f t="shared" si="180"/>
        <v>2002.3000000000002</v>
      </c>
      <c r="J248" s="71">
        <v>13.68</v>
      </c>
      <c r="K248" s="50">
        <f t="shared" si="181"/>
        <v>27391.47</v>
      </c>
      <c r="L248" s="70"/>
      <c r="M248" s="70">
        <f t="shared" si="182"/>
        <v>0</v>
      </c>
      <c r="N248" s="69"/>
      <c r="O248" s="42"/>
      <c r="P248" s="42"/>
      <c r="Q248" s="56"/>
      <c r="R248" s="42"/>
      <c r="S248" s="42"/>
      <c r="T248" s="56"/>
      <c r="U248" s="42"/>
      <c r="V248" s="42"/>
      <c r="W248" s="56"/>
      <c r="X248" s="42"/>
      <c r="Y248" s="42"/>
      <c r="Z248" s="56"/>
      <c r="AA248" s="42"/>
      <c r="AB248" s="42"/>
      <c r="AC248" s="56"/>
      <c r="AD248" s="42"/>
      <c r="AE248" s="42"/>
      <c r="AF248" s="42"/>
      <c r="AG248" s="42"/>
      <c r="AH248" s="42"/>
      <c r="AI248" s="42"/>
      <c r="AJ248" s="42">
        <f t="shared" si="206"/>
        <v>0</v>
      </c>
      <c r="AK248" s="42">
        <f t="shared" si="207"/>
        <v>0</v>
      </c>
      <c r="AL248" s="42"/>
      <c r="AM248" s="42">
        <f t="shared" si="191"/>
        <v>0</v>
      </c>
      <c r="AN248" s="42">
        <f t="shared" si="208"/>
        <v>0</v>
      </c>
      <c r="AO248" s="42">
        <v>1303</v>
      </c>
      <c r="AP248" s="42">
        <f t="shared" si="176"/>
        <v>17825.04</v>
      </c>
      <c r="AQ248" s="42">
        <f t="shared" si="177"/>
        <v>0</v>
      </c>
      <c r="AR248" s="42">
        <v>78.91</v>
      </c>
      <c r="AS248" s="42">
        <f t="shared" si="178"/>
        <v>1079.49</v>
      </c>
      <c r="AT248" s="42">
        <f t="shared" si="179"/>
        <v>0</v>
      </c>
      <c r="AU248" s="42">
        <v>200</v>
      </c>
      <c r="AV248" s="42">
        <f t="shared" si="188"/>
        <v>2736</v>
      </c>
      <c r="AW248" s="42">
        <f t="shared" si="183"/>
        <v>0</v>
      </c>
      <c r="AX248" s="41">
        <f t="shared" si="184"/>
        <v>1581.91</v>
      </c>
      <c r="AY248" s="36">
        <f t="shared" ca="1" si="185"/>
        <v>21640.530000000002</v>
      </c>
      <c r="AZ248" s="13">
        <f t="shared" ca="1" si="186"/>
        <v>0</v>
      </c>
      <c r="BA248" s="67">
        <f t="shared" si="159"/>
        <v>420.3900000000001</v>
      </c>
      <c r="BB248" s="38">
        <f t="shared" ca="1" si="160"/>
        <v>5750.9399999999987</v>
      </c>
      <c r="BC248" s="65">
        <f t="shared" ca="1" si="161"/>
        <v>0</v>
      </c>
      <c r="BE248" s="64">
        <f t="shared" si="187"/>
        <v>0</v>
      </c>
      <c r="BF248" s="35" t="str">
        <f t="shared" si="190"/>
        <v>NÃO MEDIDO</v>
      </c>
    </row>
    <row r="249" spans="1:58" ht="45" customHeight="1" x14ac:dyDescent="0.2">
      <c r="A249" s="21" t="s">
        <v>148</v>
      </c>
      <c r="B249" s="21"/>
      <c r="C249" s="52" t="s">
        <v>173</v>
      </c>
      <c r="D249" s="51" t="s">
        <v>172</v>
      </c>
      <c r="E249" s="73" t="s">
        <v>81</v>
      </c>
      <c r="F249" s="72"/>
      <c r="G249" s="50">
        <v>115</v>
      </c>
      <c r="H249" s="50">
        <v>0</v>
      </c>
      <c r="I249" s="50">
        <f t="shared" si="180"/>
        <v>115</v>
      </c>
      <c r="J249" s="71">
        <v>19.329999999999998</v>
      </c>
      <c r="K249" s="50">
        <f t="shared" si="181"/>
        <v>2222.9499999999998</v>
      </c>
      <c r="L249" s="70"/>
      <c r="M249" s="70">
        <f t="shared" si="182"/>
        <v>0</v>
      </c>
      <c r="N249" s="69"/>
      <c r="O249" s="42"/>
      <c r="P249" s="42"/>
      <c r="Q249" s="56"/>
      <c r="R249" s="42"/>
      <c r="S249" s="42"/>
      <c r="T249" s="56"/>
      <c r="U249" s="42"/>
      <c r="V249" s="42"/>
      <c r="W249" s="56"/>
      <c r="X249" s="42"/>
      <c r="Y249" s="42"/>
      <c r="Z249" s="56"/>
      <c r="AA249" s="42"/>
      <c r="AB249" s="42"/>
      <c r="AC249" s="56"/>
      <c r="AD249" s="42"/>
      <c r="AE249" s="42"/>
      <c r="AF249" s="42"/>
      <c r="AG249" s="42"/>
      <c r="AH249" s="42"/>
      <c r="AI249" s="42"/>
      <c r="AJ249" s="42">
        <f t="shared" si="206"/>
        <v>0</v>
      </c>
      <c r="AK249" s="42">
        <f t="shared" si="207"/>
        <v>0</v>
      </c>
      <c r="AL249" s="42"/>
      <c r="AM249" s="42">
        <f t="shared" si="191"/>
        <v>0</v>
      </c>
      <c r="AN249" s="42">
        <f t="shared" si="208"/>
        <v>0</v>
      </c>
      <c r="AO249" s="42"/>
      <c r="AP249" s="42">
        <f t="shared" si="176"/>
        <v>0</v>
      </c>
      <c r="AQ249" s="42">
        <f t="shared" si="177"/>
        <v>0</v>
      </c>
      <c r="AR249" s="42">
        <v>74</v>
      </c>
      <c r="AS249" s="42">
        <f t="shared" si="178"/>
        <v>1430.42</v>
      </c>
      <c r="AT249" s="42">
        <f t="shared" si="179"/>
        <v>0</v>
      </c>
      <c r="AU249" s="42"/>
      <c r="AV249" s="42">
        <f t="shared" si="188"/>
        <v>0</v>
      </c>
      <c r="AW249" s="42">
        <f t="shared" si="183"/>
        <v>0</v>
      </c>
      <c r="AX249" s="41">
        <f t="shared" si="184"/>
        <v>74</v>
      </c>
      <c r="AY249" s="36">
        <f t="shared" ca="1" si="185"/>
        <v>1430.42</v>
      </c>
      <c r="AZ249" s="13">
        <f t="shared" ca="1" si="186"/>
        <v>0</v>
      </c>
      <c r="BA249" s="67">
        <f t="shared" si="159"/>
        <v>41</v>
      </c>
      <c r="BB249" s="38">
        <f t="shared" ca="1" si="160"/>
        <v>792.52999999999975</v>
      </c>
      <c r="BC249" s="65">
        <f t="shared" ca="1" si="161"/>
        <v>0</v>
      </c>
      <c r="BE249" s="64">
        <f t="shared" si="187"/>
        <v>0</v>
      </c>
      <c r="BF249" s="35" t="str">
        <f t="shared" si="190"/>
        <v>NÃO MEDIDO</v>
      </c>
    </row>
    <row r="250" spans="1:58" ht="45" customHeight="1" x14ac:dyDescent="0.2">
      <c r="A250" s="21" t="s">
        <v>148</v>
      </c>
      <c r="B250" s="21"/>
      <c r="C250" s="52" t="s">
        <v>171</v>
      </c>
      <c r="D250" s="51" t="s">
        <v>170</v>
      </c>
      <c r="E250" s="73" t="s">
        <v>81</v>
      </c>
      <c r="F250" s="72"/>
      <c r="G250" s="50">
        <v>65</v>
      </c>
      <c r="H250" s="50">
        <v>0</v>
      </c>
      <c r="I250" s="50">
        <f t="shared" si="180"/>
        <v>65</v>
      </c>
      <c r="J250" s="71">
        <v>10.34</v>
      </c>
      <c r="K250" s="50">
        <f t="shared" si="181"/>
        <v>672.1</v>
      </c>
      <c r="L250" s="70"/>
      <c r="M250" s="70">
        <f t="shared" si="182"/>
        <v>0</v>
      </c>
      <c r="N250" s="69"/>
      <c r="O250" s="42"/>
      <c r="P250" s="42"/>
      <c r="Q250" s="56"/>
      <c r="R250" s="42"/>
      <c r="S250" s="42"/>
      <c r="T250" s="56"/>
      <c r="U250" s="42"/>
      <c r="V250" s="42"/>
      <c r="W250" s="56"/>
      <c r="X250" s="42"/>
      <c r="Y250" s="42"/>
      <c r="Z250" s="56"/>
      <c r="AA250" s="42"/>
      <c r="AB250" s="42"/>
      <c r="AC250" s="56"/>
      <c r="AD250" s="42"/>
      <c r="AE250" s="42"/>
      <c r="AF250" s="42"/>
      <c r="AG250" s="42"/>
      <c r="AH250" s="42"/>
      <c r="AI250" s="42"/>
      <c r="AJ250" s="42">
        <f t="shared" si="206"/>
        <v>0</v>
      </c>
      <c r="AK250" s="42">
        <f t="shared" si="207"/>
        <v>0</v>
      </c>
      <c r="AL250" s="42"/>
      <c r="AM250" s="42">
        <f t="shared" si="191"/>
        <v>0</v>
      </c>
      <c r="AN250" s="42">
        <f t="shared" si="208"/>
        <v>0</v>
      </c>
      <c r="AO250" s="42"/>
      <c r="AP250" s="42">
        <f t="shared" si="176"/>
        <v>0</v>
      </c>
      <c r="AQ250" s="42">
        <f t="shared" si="177"/>
        <v>0</v>
      </c>
      <c r="AR250" s="42">
        <v>32</v>
      </c>
      <c r="AS250" s="42">
        <f t="shared" si="178"/>
        <v>330.88</v>
      </c>
      <c r="AT250" s="42">
        <f t="shared" si="179"/>
        <v>0</v>
      </c>
      <c r="AU250" s="42"/>
      <c r="AV250" s="42">
        <f t="shared" si="188"/>
        <v>0</v>
      </c>
      <c r="AW250" s="42">
        <f t="shared" si="183"/>
        <v>0</v>
      </c>
      <c r="AX250" s="41">
        <f t="shared" si="184"/>
        <v>32</v>
      </c>
      <c r="AY250" s="36">
        <f t="shared" ca="1" si="185"/>
        <v>330.88</v>
      </c>
      <c r="AZ250" s="13">
        <f t="shared" ca="1" si="186"/>
        <v>0</v>
      </c>
      <c r="BA250" s="67">
        <f t="shared" si="159"/>
        <v>33</v>
      </c>
      <c r="BB250" s="38">
        <f t="shared" ca="1" si="160"/>
        <v>341.22</v>
      </c>
      <c r="BC250" s="65">
        <f t="shared" ca="1" si="161"/>
        <v>0</v>
      </c>
      <c r="BE250" s="64">
        <f t="shared" si="187"/>
        <v>0</v>
      </c>
      <c r="BF250" s="35" t="str">
        <f t="shared" si="190"/>
        <v>NÃO MEDIDO</v>
      </c>
    </row>
    <row r="251" spans="1:58" ht="45" customHeight="1" x14ac:dyDescent="0.2">
      <c r="A251" s="21" t="s">
        <v>148</v>
      </c>
      <c r="B251" s="21"/>
      <c r="C251" s="52" t="s">
        <v>169</v>
      </c>
      <c r="D251" s="51" t="s">
        <v>168</v>
      </c>
      <c r="E251" s="73" t="s">
        <v>81</v>
      </c>
      <c r="F251" s="72"/>
      <c r="G251" s="50">
        <v>46</v>
      </c>
      <c r="H251" s="50">
        <v>0</v>
      </c>
      <c r="I251" s="50">
        <f t="shared" si="180"/>
        <v>46</v>
      </c>
      <c r="J251" s="71">
        <v>28.88</v>
      </c>
      <c r="K251" s="50">
        <f t="shared" si="181"/>
        <v>1328.48</v>
      </c>
      <c r="L251" s="70"/>
      <c r="M251" s="70">
        <f t="shared" si="182"/>
        <v>0</v>
      </c>
      <c r="N251" s="69"/>
      <c r="O251" s="42"/>
      <c r="P251" s="42"/>
      <c r="Q251" s="56"/>
      <c r="R251" s="42"/>
      <c r="S251" s="42"/>
      <c r="T251" s="56"/>
      <c r="U251" s="42"/>
      <c r="V251" s="42"/>
      <c r="W251" s="56"/>
      <c r="X251" s="42"/>
      <c r="Y251" s="42"/>
      <c r="Z251" s="56"/>
      <c r="AA251" s="42"/>
      <c r="AB251" s="42"/>
      <c r="AC251" s="56"/>
      <c r="AD251" s="42"/>
      <c r="AE251" s="42"/>
      <c r="AF251" s="42"/>
      <c r="AG251" s="42"/>
      <c r="AH251" s="42"/>
      <c r="AI251" s="42"/>
      <c r="AJ251" s="42">
        <f t="shared" si="206"/>
        <v>0</v>
      </c>
      <c r="AK251" s="42">
        <f t="shared" si="207"/>
        <v>0</v>
      </c>
      <c r="AL251" s="42"/>
      <c r="AM251" s="42">
        <f t="shared" si="191"/>
        <v>0</v>
      </c>
      <c r="AN251" s="42">
        <f t="shared" si="208"/>
        <v>0</v>
      </c>
      <c r="AO251" s="42"/>
      <c r="AP251" s="42">
        <f t="shared" si="176"/>
        <v>0</v>
      </c>
      <c r="AQ251" s="42">
        <f t="shared" si="177"/>
        <v>0</v>
      </c>
      <c r="AR251" s="42">
        <v>30</v>
      </c>
      <c r="AS251" s="42">
        <f t="shared" si="178"/>
        <v>866.4</v>
      </c>
      <c r="AT251" s="42">
        <f t="shared" si="179"/>
        <v>0</v>
      </c>
      <c r="AU251" s="42"/>
      <c r="AV251" s="42">
        <f t="shared" si="188"/>
        <v>0</v>
      </c>
      <c r="AW251" s="42">
        <f t="shared" si="183"/>
        <v>0</v>
      </c>
      <c r="AX251" s="41">
        <f t="shared" si="184"/>
        <v>30</v>
      </c>
      <c r="AY251" s="36">
        <f t="shared" ca="1" si="185"/>
        <v>866.4</v>
      </c>
      <c r="AZ251" s="13">
        <f t="shared" ca="1" si="186"/>
        <v>0</v>
      </c>
      <c r="BA251" s="67">
        <f t="shared" si="159"/>
        <v>16</v>
      </c>
      <c r="BB251" s="38">
        <f t="shared" ca="1" si="160"/>
        <v>462.08000000000004</v>
      </c>
      <c r="BC251" s="65">
        <f t="shared" ca="1" si="161"/>
        <v>0</v>
      </c>
      <c r="BE251" s="64">
        <f t="shared" si="187"/>
        <v>0</v>
      </c>
      <c r="BF251" s="35" t="str">
        <f t="shared" si="190"/>
        <v>NÃO MEDIDO</v>
      </c>
    </row>
    <row r="252" spans="1:58" ht="45" customHeight="1" x14ac:dyDescent="0.2">
      <c r="A252" s="21" t="s">
        <v>148</v>
      </c>
      <c r="B252" s="21"/>
      <c r="C252" s="52" t="s">
        <v>167</v>
      </c>
      <c r="D252" s="51" t="s">
        <v>166</v>
      </c>
      <c r="E252" s="73" t="s">
        <v>81</v>
      </c>
      <c r="F252" s="72"/>
      <c r="G252" s="50">
        <v>30</v>
      </c>
      <c r="H252" s="50">
        <v>0</v>
      </c>
      <c r="I252" s="50">
        <f t="shared" si="180"/>
        <v>30</v>
      </c>
      <c r="J252" s="71">
        <v>34.479999999999997</v>
      </c>
      <c r="K252" s="50">
        <f t="shared" si="181"/>
        <v>1034.4000000000001</v>
      </c>
      <c r="L252" s="70"/>
      <c r="M252" s="70">
        <f t="shared" si="182"/>
        <v>0</v>
      </c>
      <c r="N252" s="69"/>
      <c r="O252" s="42"/>
      <c r="P252" s="42"/>
      <c r="Q252" s="56"/>
      <c r="R252" s="42"/>
      <c r="S252" s="42"/>
      <c r="T252" s="56"/>
      <c r="U252" s="42"/>
      <c r="V252" s="42"/>
      <c r="W252" s="56"/>
      <c r="X252" s="42"/>
      <c r="Y252" s="42"/>
      <c r="Z252" s="56"/>
      <c r="AA252" s="42"/>
      <c r="AB252" s="42"/>
      <c r="AC252" s="56"/>
      <c r="AD252" s="42"/>
      <c r="AE252" s="42"/>
      <c r="AF252" s="42"/>
      <c r="AG252" s="42"/>
      <c r="AH252" s="42"/>
      <c r="AI252" s="42"/>
      <c r="AJ252" s="42">
        <f t="shared" si="206"/>
        <v>0</v>
      </c>
      <c r="AK252" s="42">
        <f t="shared" si="207"/>
        <v>0</v>
      </c>
      <c r="AL252" s="42"/>
      <c r="AM252" s="42">
        <f t="shared" si="191"/>
        <v>0</v>
      </c>
      <c r="AN252" s="42">
        <f t="shared" si="208"/>
        <v>0</v>
      </c>
      <c r="AO252" s="42"/>
      <c r="AP252" s="42">
        <f t="shared" si="176"/>
        <v>0</v>
      </c>
      <c r="AQ252" s="42">
        <f t="shared" si="177"/>
        <v>0</v>
      </c>
      <c r="AR252" s="42">
        <v>16</v>
      </c>
      <c r="AS252" s="42">
        <f t="shared" si="178"/>
        <v>551.67999999999995</v>
      </c>
      <c r="AT252" s="42">
        <f t="shared" si="179"/>
        <v>0</v>
      </c>
      <c r="AU252" s="42"/>
      <c r="AV252" s="42">
        <f t="shared" si="188"/>
        <v>0</v>
      </c>
      <c r="AW252" s="42">
        <f t="shared" si="183"/>
        <v>0</v>
      </c>
      <c r="AX252" s="41">
        <f t="shared" si="184"/>
        <v>16</v>
      </c>
      <c r="AY252" s="36">
        <f t="shared" ca="1" si="185"/>
        <v>551.67999999999995</v>
      </c>
      <c r="AZ252" s="13">
        <f t="shared" ca="1" si="186"/>
        <v>0</v>
      </c>
      <c r="BA252" s="67">
        <f t="shared" si="159"/>
        <v>14</v>
      </c>
      <c r="BB252" s="38">
        <f t="shared" ca="1" si="160"/>
        <v>482.72000000000014</v>
      </c>
      <c r="BC252" s="65">
        <f t="shared" ca="1" si="161"/>
        <v>0</v>
      </c>
      <c r="BE252" s="64">
        <f t="shared" si="187"/>
        <v>34</v>
      </c>
      <c r="BF252" s="35" t="str">
        <f t="shared" si="190"/>
        <v>MEDIDO</v>
      </c>
    </row>
    <row r="253" spans="1:58" ht="57" customHeight="1" x14ac:dyDescent="0.2">
      <c r="A253" s="21" t="s">
        <v>148</v>
      </c>
      <c r="B253" s="21"/>
      <c r="C253" s="52" t="s">
        <v>165</v>
      </c>
      <c r="D253" s="51" t="s">
        <v>164</v>
      </c>
      <c r="E253" s="73" t="s">
        <v>81</v>
      </c>
      <c r="F253" s="72"/>
      <c r="G253" s="50"/>
      <c r="H253" s="50">
        <v>40</v>
      </c>
      <c r="I253" s="50">
        <f t="shared" si="180"/>
        <v>40</v>
      </c>
      <c r="J253" s="71">
        <v>27.46</v>
      </c>
      <c r="K253" s="50">
        <f t="shared" si="181"/>
        <v>1098.4000000000001</v>
      </c>
      <c r="L253" s="70"/>
      <c r="M253" s="70">
        <f t="shared" si="182"/>
        <v>0</v>
      </c>
      <c r="N253" s="69"/>
      <c r="O253" s="42"/>
      <c r="P253" s="42"/>
      <c r="Q253" s="56"/>
      <c r="R253" s="42"/>
      <c r="S253" s="42"/>
      <c r="T253" s="56"/>
      <c r="U253" s="42"/>
      <c r="V253" s="42"/>
      <c r="W253" s="56"/>
      <c r="X253" s="42"/>
      <c r="Y253" s="42"/>
      <c r="Z253" s="56"/>
      <c r="AA253" s="42"/>
      <c r="AB253" s="42"/>
      <c r="AC253" s="56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>
        <f t="shared" si="176"/>
        <v>0</v>
      </c>
      <c r="AQ253" s="42">
        <f t="shared" si="177"/>
        <v>0</v>
      </c>
      <c r="AR253" s="42"/>
      <c r="AS253" s="42">
        <f t="shared" si="178"/>
        <v>0</v>
      </c>
      <c r="AT253" s="42">
        <f t="shared" si="179"/>
        <v>0</v>
      </c>
      <c r="AU253" s="42">
        <v>34</v>
      </c>
      <c r="AV253" s="42">
        <f t="shared" si="188"/>
        <v>933.64</v>
      </c>
      <c r="AW253" s="42">
        <f t="shared" si="183"/>
        <v>0</v>
      </c>
      <c r="AX253" s="41">
        <f t="shared" si="184"/>
        <v>34</v>
      </c>
      <c r="AY253" s="36">
        <f t="shared" ca="1" si="185"/>
        <v>933.64</v>
      </c>
      <c r="AZ253" s="13">
        <f t="shared" ca="1" si="186"/>
        <v>0</v>
      </c>
      <c r="BA253" s="67">
        <f t="shared" si="159"/>
        <v>6</v>
      </c>
      <c r="BB253" s="38">
        <f t="shared" ca="1" si="160"/>
        <v>164.7600000000001</v>
      </c>
      <c r="BC253" s="65">
        <f t="shared" ca="1" si="161"/>
        <v>0</v>
      </c>
      <c r="BE253" s="64">
        <f t="shared" si="187"/>
        <v>0</v>
      </c>
      <c r="BF253" s="35" t="str">
        <f t="shared" si="190"/>
        <v>NÃO MEDIDO</v>
      </c>
    </row>
    <row r="254" spans="1:58" ht="45" customHeight="1" x14ac:dyDescent="0.2">
      <c r="A254" s="21" t="s">
        <v>157</v>
      </c>
      <c r="B254" s="21"/>
      <c r="C254" s="52" t="s">
        <v>163</v>
      </c>
      <c r="D254" s="51" t="s">
        <v>162</v>
      </c>
      <c r="E254" s="73" t="s">
        <v>81</v>
      </c>
      <c r="F254" s="72"/>
      <c r="G254" s="50">
        <v>10</v>
      </c>
      <c r="H254" s="50">
        <v>0</v>
      </c>
      <c r="I254" s="50">
        <f t="shared" si="180"/>
        <v>10</v>
      </c>
      <c r="J254" s="71"/>
      <c r="K254" s="50">
        <f t="shared" si="181"/>
        <v>0</v>
      </c>
      <c r="L254" s="70">
        <v>32.770000000000003</v>
      </c>
      <c r="M254" s="70">
        <f t="shared" si="182"/>
        <v>327.7</v>
      </c>
      <c r="N254" s="69"/>
      <c r="O254" s="42"/>
      <c r="P254" s="42"/>
      <c r="Q254" s="56"/>
      <c r="R254" s="42"/>
      <c r="S254" s="42"/>
      <c r="T254" s="56"/>
      <c r="U254" s="42"/>
      <c r="V254" s="42"/>
      <c r="W254" s="56"/>
      <c r="X254" s="42"/>
      <c r="Y254" s="42"/>
      <c r="Z254" s="56"/>
      <c r="AA254" s="42"/>
      <c r="AB254" s="42"/>
      <c r="AC254" s="56"/>
      <c r="AD254" s="42"/>
      <c r="AE254" s="42"/>
      <c r="AF254" s="42"/>
      <c r="AG254" s="42"/>
      <c r="AH254" s="42"/>
      <c r="AI254" s="42"/>
      <c r="AJ254" s="42">
        <f t="shared" ref="AJ254:AJ270" si="209">ROUND($AI254*$J254,2)</f>
        <v>0</v>
      </c>
      <c r="AK254" s="42">
        <f t="shared" ref="AK254:AK270" si="210">ROUND($AI254*$L254,2)</f>
        <v>0</v>
      </c>
      <c r="AL254" s="42"/>
      <c r="AM254" s="42">
        <f t="shared" ref="AM254:AM270" si="211">ROUND($AL254*$J254,2)</f>
        <v>0</v>
      </c>
      <c r="AN254" s="42">
        <f t="shared" ref="AN254:AN270" si="212">ROUND($AL254*$L254,2)</f>
        <v>0</v>
      </c>
      <c r="AO254" s="42"/>
      <c r="AP254" s="42">
        <f t="shared" si="176"/>
        <v>0</v>
      </c>
      <c r="AQ254" s="42">
        <f t="shared" si="177"/>
        <v>0</v>
      </c>
      <c r="AR254" s="42">
        <v>10</v>
      </c>
      <c r="AS254" s="42">
        <f t="shared" si="178"/>
        <v>0</v>
      </c>
      <c r="AT254" s="42">
        <f t="shared" si="179"/>
        <v>327.7</v>
      </c>
      <c r="AU254" s="42"/>
      <c r="AV254" s="42">
        <f t="shared" si="188"/>
        <v>0</v>
      </c>
      <c r="AW254" s="42">
        <f t="shared" si="183"/>
        <v>0</v>
      </c>
      <c r="AX254" s="41">
        <f t="shared" si="184"/>
        <v>10</v>
      </c>
      <c r="AY254" s="36">
        <f t="shared" ca="1" si="185"/>
        <v>0</v>
      </c>
      <c r="AZ254" s="13">
        <f t="shared" ca="1" si="186"/>
        <v>327.7</v>
      </c>
      <c r="BA254" s="67">
        <f t="shared" si="159"/>
        <v>0</v>
      </c>
      <c r="BB254" s="66">
        <f t="shared" ca="1" si="160"/>
        <v>0</v>
      </c>
      <c r="BC254" s="37">
        <f t="shared" ca="1" si="161"/>
        <v>0</v>
      </c>
      <c r="BE254" s="64">
        <f t="shared" si="187"/>
        <v>291.76</v>
      </c>
      <c r="BF254" s="35" t="str">
        <f t="shared" si="190"/>
        <v>MEDIDO</v>
      </c>
    </row>
    <row r="255" spans="1:58" ht="90" customHeight="1" x14ac:dyDescent="0.2">
      <c r="A255" s="21" t="s">
        <v>157</v>
      </c>
      <c r="B255" s="21"/>
      <c r="C255" s="52" t="s">
        <v>161</v>
      </c>
      <c r="D255" s="51" t="s">
        <v>160</v>
      </c>
      <c r="E255" s="73" t="s">
        <v>70</v>
      </c>
      <c r="F255" s="72"/>
      <c r="G255" s="50">
        <v>1741.13</v>
      </c>
      <c r="H255" s="50">
        <v>388.57</v>
      </c>
      <c r="I255" s="50">
        <f t="shared" si="180"/>
        <v>2129.7000000000003</v>
      </c>
      <c r="J255" s="71"/>
      <c r="K255" s="50">
        <f t="shared" si="181"/>
        <v>0</v>
      </c>
      <c r="L255" s="70">
        <v>38.770000000000003</v>
      </c>
      <c r="M255" s="70">
        <f t="shared" si="182"/>
        <v>82568.47</v>
      </c>
      <c r="N255" s="69"/>
      <c r="O255" s="42"/>
      <c r="P255" s="42"/>
      <c r="Q255" s="56"/>
      <c r="R255" s="42"/>
      <c r="S255" s="42"/>
      <c r="T255" s="56"/>
      <c r="U255" s="42"/>
      <c r="V255" s="42"/>
      <c r="W255" s="56"/>
      <c r="X255" s="42"/>
      <c r="Y255" s="42"/>
      <c r="Z255" s="56"/>
      <c r="AA255" s="42"/>
      <c r="AB255" s="42"/>
      <c r="AC255" s="56"/>
      <c r="AD255" s="42"/>
      <c r="AE255" s="42"/>
      <c r="AF255" s="42"/>
      <c r="AG255" s="42"/>
      <c r="AH255" s="42"/>
      <c r="AI255" s="42"/>
      <c r="AJ255" s="42">
        <f t="shared" si="209"/>
        <v>0</v>
      </c>
      <c r="AK255" s="42">
        <f t="shared" si="210"/>
        <v>0</v>
      </c>
      <c r="AL255" s="42"/>
      <c r="AM255" s="42">
        <f t="shared" si="211"/>
        <v>0</v>
      </c>
      <c r="AN255" s="42">
        <f t="shared" si="212"/>
        <v>0</v>
      </c>
      <c r="AO255" s="42">
        <v>1303</v>
      </c>
      <c r="AP255" s="42">
        <f t="shared" si="176"/>
        <v>0</v>
      </c>
      <c r="AQ255" s="42">
        <f t="shared" si="177"/>
        <v>50517.31</v>
      </c>
      <c r="AR255" s="42">
        <v>426.95</v>
      </c>
      <c r="AS255" s="42">
        <f t="shared" si="178"/>
        <v>0</v>
      </c>
      <c r="AT255" s="42">
        <f t="shared" si="179"/>
        <v>16552.849999999999</v>
      </c>
      <c r="AU255" s="42">
        <v>291.76</v>
      </c>
      <c r="AV255" s="42">
        <f t="shared" si="188"/>
        <v>0</v>
      </c>
      <c r="AW255" s="42">
        <f t="shared" si="183"/>
        <v>11311.54</v>
      </c>
      <c r="AX255" s="41">
        <f t="shared" si="184"/>
        <v>2021.71</v>
      </c>
      <c r="AY255" s="36">
        <f t="shared" ca="1" si="185"/>
        <v>0</v>
      </c>
      <c r="AZ255" s="13">
        <f t="shared" ca="1" si="186"/>
        <v>78381.700000000012</v>
      </c>
      <c r="BA255" s="67">
        <f t="shared" si="159"/>
        <v>107.99000000000024</v>
      </c>
      <c r="BB255" s="66">
        <f t="shared" ca="1" si="160"/>
        <v>0</v>
      </c>
      <c r="BC255" s="37">
        <f t="shared" ca="1" si="161"/>
        <v>4186.7699999999895</v>
      </c>
      <c r="BE255" s="64">
        <f t="shared" si="187"/>
        <v>0</v>
      </c>
      <c r="BF255" s="35" t="str">
        <f t="shared" si="190"/>
        <v>NÃO MEDIDO</v>
      </c>
    </row>
    <row r="256" spans="1:58" ht="45" customHeight="1" x14ac:dyDescent="0.2">
      <c r="A256" s="21" t="s">
        <v>157</v>
      </c>
      <c r="B256" s="21"/>
      <c r="C256" s="52" t="s">
        <v>159</v>
      </c>
      <c r="D256" s="51" t="s">
        <v>158</v>
      </c>
      <c r="E256" s="73" t="s">
        <v>81</v>
      </c>
      <c r="F256" s="72"/>
      <c r="G256" s="50">
        <v>78</v>
      </c>
      <c r="H256" s="50">
        <v>0</v>
      </c>
      <c r="I256" s="50">
        <f t="shared" si="180"/>
        <v>78</v>
      </c>
      <c r="J256" s="71"/>
      <c r="K256" s="50">
        <f t="shared" si="181"/>
        <v>0</v>
      </c>
      <c r="L256" s="70">
        <v>49.18</v>
      </c>
      <c r="M256" s="70">
        <f t="shared" si="182"/>
        <v>3836.04</v>
      </c>
      <c r="N256" s="69"/>
      <c r="O256" s="42"/>
      <c r="P256" s="42"/>
      <c r="Q256" s="56"/>
      <c r="R256" s="42"/>
      <c r="S256" s="42"/>
      <c r="T256" s="56"/>
      <c r="U256" s="42"/>
      <c r="V256" s="42"/>
      <c r="W256" s="56"/>
      <c r="X256" s="42"/>
      <c r="Y256" s="42"/>
      <c r="Z256" s="56"/>
      <c r="AA256" s="42"/>
      <c r="AB256" s="42"/>
      <c r="AC256" s="56"/>
      <c r="AD256" s="42"/>
      <c r="AE256" s="42"/>
      <c r="AF256" s="42"/>
      <c r="AG256" s="42"/>
      <c r="AH256" s="42"/>
      <c r="AI256" s="42"/>
      <c r="AJ256" s="42">
        <f t="shared" si="209"/>
        <v>0</v>
      </c>
      <c r="AK256" s="42">
        <f t="shared" si="210"/>
        <v>0</v>
      </c>
      <c r="AL256" s="42"/>
      <c r="AM256" s="42">
        <f t="shared" si="211"/>
        <v>0</v>
      </c>
      <c r="AN256" s="42">
        <f t="shared" si="212"/>
        <v>0</v>
      </c>
      <c r="AO256" s="42"/>
      <c r="AP256" s="42">
        <f t="shared" si="176"/>
        <v>0</v>
      </c>
      <c r="AQ256" s="42">
        <f t="shared" si="177"/>
        <v>0</v>
      </c>
      <c r="AR256" s="42">
        <v>78</v>
      </c>
      <c r="AS256" s="42">
        <f t="shared" si="178"/>
        <v>0</v>
      </c>
      <c r="AT256" s="42">
        <f t="shared" si="179"/>
        <v>3836.04</v>
      </c>
      <c r="AU256" s="42"/>
      <c r="AV256" s="42">
        <f t="shared" si="188"/>
        <v>0</v>
      </c>
      <c r="AW256" s="42">
        <f t="shared" si="183"/>
        <v>0</v>
      </c>
      <c r="AX256" s="41">
        <f t="shared" si="184"/>
        <v>78</v>
      </c>
      <c r="AY256" s="36">
        <f t="shared" ca="1" si="185"/>
        <v>0</v>
      </c>
      <c r="AZ256" s="13">
        <f t="shared" ca="1" si="186"/>
        <v>3836.04</v>
      </c>
      <c r="BA256" s="67">
        <f t="shared" si="159"/>
        <v>0</v>
      </c>
      <c r="BB256" s="66">
        <f t="shared" ca="1" si="160"/>
        <v>0</v>
      </c>
      <c r="BC256" s="37">
        <f t="shared" ca="1" si="161"/>
        <v>0</v>
      </c>
      <c r="BE256" s="64">
        <f t="shared" si="187"/>
        <v>0</v>
      </c>
      <c r="BF256" s="35" t="str">
        <f t="shared" si="190"/>
        <v>NÃO MEDIDO</v>
      </c>
    </row>
    <row r="257" spans="1:58" ht="45" customHeight="1" x14ac:dyDescent="0.2">
      <c r="A257" s="21" t="s">
        <v>157</v>
      </c>
      <c r="B257" s="21"/>
      <c r="C257" s="52" t="s">
        <v>156</v>
      </c>
      <c r="D257" s="51" t="s">
        <v>155</v>
      </c>
      <c r="E257" s="73" t="s">
        <v>81</v>
      </c>
      <c r="F257" s="72"/>
      <c r="G257" s="50">
        <v>78</v>
      </c>
      <c r="H257" s="50">
        <v>0</v>
      </c>
      <c r="I257" s="50">
        <f t="shared" si="180"/>
        <v>78</v>
      </c>
      <c r="J257" s="71"/>
      <c r="K257" s="50">
        <f t="shared" si="181"/>
        <v>0</v>
      </c>
      <c r="L257" s="70">
        <v>36.78</v>
      </c>
      <c r="M257" s="70">
        <f t="shared" si="182"/>
        <v>2868.84</v>
      </c>
      <c r="N257" s="69"/>
      <c r="O257" s="42"/>
      <c r="P257" s="42"/>
      <c r="Q257" s="56"/>
      <c r="R257" s="42"/>
      <c r="S257" s="42"/>
      <c r="T257" s="56"/>
      <c r="U257" s="42"/>
      <c r="V257" s="42"/>
      <c r="W257" s="56"/>
      <c r="X257" s="42"/>
      <c r="Y257" s="42"/>
      <c r="Z257" s="56"/>
      <c r="AA257" s="42"/>
      <c r="AB257" s="42"/>
      <c r="AC257" s="56"/>
      <c r="AD257" s="42"/>
      <c r="AE257" s="42"/>
      <c r="AF257" s="42"/>
      <c r="AG257" s="42"/>
      <c r="AH257" s="42"/>
      <c r="AI257" s="42"/>
      <c r="AJ257" s="42">
        <f t="shared" si="209"/>
        <v>0</v>
      </c>
      <c r="AK257" s="42">
        <f t="shared" si="210"/>
        <v>0</v>
      </c>
      <c r="AL257" s="42"/>
      <c r="AM257" s="42">
        <f t="shared" si="211"/>
        <v>0</v>
      </c>
      <c r="AN257" s="42">
        <f t="shared" si="212"/>
        <v>0</v>
      </c>
      <c r="AO257" s="42"/>
      <c r="AP257" s="42">
        <f t="shared" si="176"/>
        <v>0</v>
      </c>
      <c r="AQ257" s="42">
        <f t="shared" si="177"/>
        <v>0</v>
      </c>
      <c r="AR257" s="42">
        <v>78</v>
      </c>
      <c r="AS257" s="42">
        <f t="shared" si="178"/>
        <v>0</v>
      </c>
      <c r="AT257" s="42">
        <f t="shared" si="179"/>
        <v>2868.84</v>
      </c>
      <c r="AU257" s="42"/>
      <c r="AV257" s="42">
        <f t="shared" si="188"/>
        <v>0</v>
      </c>
      <c r="AW257" s="42">
        <f t="shared" si="183"/>
        <v>0</v>
      </c>
      <c r="AX257" s="41">
        <f t="shared" si="184"/>
        <v>78</v>
      </c>
      <c r="AY257" s="36">
        <f t="shared" ca="1" si="185"/>
        <v>0</v>
      </c>
      <c r="AZ257" s="13">
        <f t="shared" ca="1" si="186"/>
        <v>2868.84</v>
      </c>
      <c r="BA257" s="67">
        <f t="shared" si="159"/>
        <v>0</v>
      </c>
      <c r="BB257" s="66">
        <f t="shared" ca="1" si="160"/>
        <v>0</v>
      </c>
      <c r="BC257" s="37">
        <f t="shared" ca="1" si="161"/>
        <v>0</v>
      </c>
      <c r="BE257" s="64">
        <f t="shared" si="187"/>
        <v>0</v>
      </c>
      <c r="BF257" s="35" t="str">
        <f t="shared" si="190"/>
        <v>NÃO MEDIDO</v>
      </c>
    </row>
    <row r="258" spans="1:58" ht="30" customHeight="1" x14ac:dyDescent="0.2">
      <c r="A258" s="21" t="s">
        <v>55</v>
      </c>
      <c r="B258" s="21"/>
      <c r="C258" s="52">
        <v>20</v>
      </c>
      <c r="D258" s="51" t="s">
        <v>154</v>
      </c>
      <c r="E258" s="7"/>
      <c r="F258" s="49"/>
      <c r="G258" s="50">
        <v>0</v>
      </c>
      <c r="H258" s="50">
        <v>0</v>
      </c>
      <c r="I258" s="50">
        <f t="shared" si="180"/>
        <v>0</v>
      </c>
      <c r="J258" s="68"/>
      <c r="K258" s="50">
        <f t="shared" si="181"/>
        <v>0</v>
      </c>
      <c r="L258" s="47"/>
      <c r="M258" s="46">
        <f t="shared" si="182"/>
        <v>0</v>
      </c>
      <c r="N258" s="42"/>
      <c r="O258" s="42">
        <f t="shared" ref="O258:O270" si="213">ROUND($N258*$J258,2)</f>
        <v>0</v>
      </c>
      <c r="P258" s="42">
        <f t="shared" ref="P258:P270" si="214">ROUND(N258*L258,2)</f>
        <v>0</v>
      </c>
      <c r="Q258" s="42"/>
      <c r="R258" s="42">
        <f t="shared" ref="R258:R270" si="215">ROUND($Q258*$J258,2)</f>
        <v>0</v>
      </c>
      <c r="S258" s="42">
        <f t="shared" ref="S258:S270" si="216">ROUND(Q258*$L258,2)</f>
        <v>0</v>
      </c>
      <c r="T258" s="42"/>
      <c r="U258" s="42">
        <f t="shared" ref="U258:U270" si="217">ROUND($T258*$J258,2)</f>
        <v>0</v>
      </c>
      <c r="V258" s="42">
        <f t="shared" ref="V258:V270" si="218">ROUND(T258*$L258,2)</f>
        <v>0</v>
      </c>
      <c r="W258" s="42"/>
      <c r="X258" s="42">
        <f t="shared" ref="X258:X270" si="219">ROUND($W258*$J258,2)</f>
        <v>0</v>
      </c>
      <c r="Y258" s="42">
        <f t="shared" ref="Y258:Y270" si="220">ROUND(W258*$L258,2)</f>
        <v>0</v>
      </c>
      <c r="Z258" s="42"/>
      <c r="AA258" s="42">
        <f t="shared" ref="AA258:AA270" si="221">ROUND($Z258*$J258,2)</f>
        <v>0</v>
      </c>
      <c r="AB258" s="42">
        <f t="shared" ref="AB258:AB270" si="222">ROUND(Z258*$L258,2)</f>
        <v>0</v>
      </c>
      <c r="AC258" s="42"/>
      <c r="AD258" s="42">
        <f t="shared" ref="AD258:AD270" si="223">ROUND($AC258*$J258,2)</f>
        <v>0</v>
      </c>
      <c r="AE258" s="42">
        <f t="shared" ref="AE258:AE270" si="224">ROUND(AC258*$L258,2)</f>
        <v>0</v>
      </c>
      <c r="AF258" s="42"/>
      <c r="AG258" s="42">
        <f t="shared" ref="AG258:AG270" si="225">ROUND($AF258*$J258,2)</f>
        <v>0</v>
      </c>
      <c r="AH258" s="42">
        <f t="shared" ref="AH258:AH270" si="226">ROUND(AF258*$L258,2)</f>
        <v>0</v>
      </c>
      <c r="AI258" s="42"/>
      <c r="AJ258" s="42">
        <f t="shared" si="209"/>
        <v>0</v>
      </c>
      <c r="AK258" s="42">
        <f t="shared" si="210"/>
        <v>0</v>
      </c>
      <c r="AL258" s="42"/>
      <c r="AM258" s="42">
        <f t="shared" si="211"/>
        <v>0</v>
      </c>
      <c r="AN258" s="42">
        <f t="shared" si="212"/>
        <v>0</v>
      </c>
      <c r="AO258" s="42"/>
      <c r="AP258" s="42">
        <f t="shared" si="176"/>
        <v>0</v>
      </c>
      <c r="AQ258" s="42">
        <f t="shared" si="177"/>
        <v>0</v>
      </c>
      <c r="AR258" s="42"/>
      <c r="AS258" s="42">
        <f t="shared" si="178"/>
        <v>0</v>
      </c>
      <c r="AT258" s="42">
        <f t="shared" si="179"/>
        <v>0</v>
      </c>
      <c r="AU258" s="42"/>
      <c r="AV258" s="42">
        <f t="shared" si="188"/>
        <v>0</v>
      </c>
      <c r="AW258" s="42">
        <f t="shared" si="183"/>
        <v>0</v>
      </c>
      <c r="AX258" s="41">
        <f t="shared" si="184"/>
        <v>0</v>
      </c>
      <c r="AY258" s="36">
        <f t="shared" ca="1" si="185"/>
        <v>0</v>
      </c>
      <c r="AZ258" s="13">
        <f t="shared" ca="1" si="186"/>
        <v>0</v>
      </c>
      <c r="BA258" s="67">
        <f t="shared" si="159"/>
        <v>0</v>
      </c>
      <c r="BB258" s="66">
        <f t="shared" ca="1" si="160"/>
        <v>0</v>
      </c>
      <c r="BC258" s="65">
        <f t="shared" ca="1" si="161"/>
        <v>0</v>
      </c>
      <c r="BE258" s="64">
        <f t="shared" si="187"/>
        <v>0</v>
      </c>
      <c r="BF258" s="53" t="str">
        <f>IF(COUNTIF(BF259:BF260,"MEDIDO")&lt;&gt;0,"MEDIDO","NÃO MEDIDO")</f>
        <v>NÃO MEDIDO</v>
      </c>
    </row>
    <row r="259" spans="1:58" ht="30" customHeight="1" x14ac:dyDescent="0.2">
      <c r="A259" s="21" t="s">
        <v>55</v>
      </c>
      <c r="B259" s="21"/>
      <c r="C259" s="52">
        <v>200600</v>
      </c>
      <c r="D259" s="51" t="s">
        <v>153</v>
      </c>
      <c r="E259" s="7"/>
      <c r="F259" s="49"/>
      <c r="G259" s="50">
        <v>0</v>
      </c>
      <c r="H259" s="50">
        <v>0</v>
      </c>
      <c r="I259" s="50">
        <f t="shared" si="180"/>
        <v>0</v>
      </c>
      <c r="J259" s="68"/>
      <c r="K259" s="50">
        <f t="shared" si="181"/>
        <v>0</v>
      </c>
      <c r="L259" s="47"/>
      <c r="M259" s="46">
        <f t="shared" si="182"/>
        <v>0</v>
      </c>
      <c r="N259" s="42"/>
      <c r="O259" s="42">
        <f t="shared" si="213"/>
        <v>0</v>
      </c>
      <c r="P259" s="42">
        <f t="shared" si="214"/>
        <v>0</v>
      </c>
      <c r="Q259" s="42"/>
      <c r="R259" s="42">
        <f t="shared" si="215"/>
        <v>0</v>
      </c>
      <c r="S259" s="42">
        <f t="shared" si="216"/>
        <v>0</v>
      </c>
      <c r="T259" s="42"/>
      <c r="U259" s="42">
        <f t="shared" si="217"/>
        <v>0</v>
      </c>
      <c r="V259" s="42">
        <f t="shared" si="218"/>
        <v>0</v>
      </c>
      <c r="W259" s="42"/>
      <c r="X259" s="42">
        <f t="shared" si="219"/>
        <v>0</v>
      </c>
      <c r="Y259" s="42">
        <f t="shared" si="220"/>
        <v>0</v>
      </c>
      <c r="Z259" s="42"/>
      <c r="AA259" s="42">
        <f t="shared" si="221"/>
        <v>0</v>
      </c>
      <c r="AB259" s="42">
        <f t="shared" si="222"/>
        <v>0</v>
      </c>
      <c r="AC259" s="42"/>
      <c r="AD259" s="42">
        <f t="shared" si="223"/>
        <v>0</v>
      </c>
      <c r="AE259" s="42">
        <f t="shared" si="224"/>
        <v>0</v>
      </c>
      <c r="AF259" s="42"/>
      <c r="AG259" s="42">
        <f t="shared" si="225"/>
        <v>0</v>
      </c>
      <c r="AH259" s="42">
        <f t="shared" si="226"/>
        <v>0</v>
      </c>
      <c r="AI259" s="42"/>
      <c r="AJ259" s="42">
        <f t="shared" si="209"/>
        <v>0</v>
      </c>
      <c r="AK259" s="42">
        <f t="shared" si="210"/>
        <v>0</v>
      </c>
      <c r="AL259" s="42"/>
      <c r="AM259" s="42">
        <f t="shared" si="211"/>
        <v>0</v>
      </c>
      <c r="AN259" s="42">
        <f t="shared" si="212"/>
        <v>0</v>
      </c>
      <c r="AO259" s="42"/>
      <c r="AP259" s="42">
        <f t="shared" si="176"/>
        <v>0</v>
      </c>
      <c r="AQ259" s="42">
        <f t="shared" si="177"/>
        <v>0</v>
      </c>
      <c r="AR259" s="42"/>
      <c r="AS259" s="42">
        <f t="shared" si="178"/>
        <v>0</v>
      </c>
      <c r="AT259" s="42">
        <f t="shared" si="179"/>
        <v>0</v>
      </c>
      <c r="AU259" s="42"/>
      <c r="AV259" s="42">
        <f t="shared" si="188"/>
        <v>0</v>
      </c>
      <c r="AW259" s="42">
        <f t="shared" si="183"/>
        <v>0</v>
      </c>
      <c r="AX259" s="41">
        <f t="shared" si="184"/>
        <v>0</v>
      </c>
      <c r="AY259" s="36">
        <f t="shared" ca="1" si="185"/>
        <v>0</v>
      </c>
      <c r="AZ259" s="13">
        <f t="shared" ca="1" si="186"/>
        <v>0</v>
      </c>
      <c r="BA259" s="67">
        <f t="shared" si="159"/>
        <v>0</v>
      </c>
      <c r="BB259" s="66">
        <f t="shared" ca="1" si="160"/>
        <v>0</v>
      </c>
      <c r="BC259" s="65">
        <f t="shared" ca="1" si="161"/>
        <v>0</v>
      </c>
      <c r="BE259" s="64">
        <f t="shared" si="187"/>
        <v>200</v>
      </c>
      <c r="BF259" s="53" t="str">
        <f>IF(COUNTIF(BF260:BF260,"MEDIDO")&lt;&gt;0,"MEDIDO","NÃO MEDIDO")</f>
        <v>NÃO MEDIDO</v>
      </c>
    </row>
    <row r="260" spans="1:58" ht="30" customHeight="1" x14ac:dyDescent="0.2">
      <c r="A260" s="21" t="s">
        <v>53</v>
      </c>
      <c r="B260" s="21"/>
      <c r="C260" s="52" t="s">
        <v>152</v>
      </c>
      <c r="D260" s="51" t="s">
        <v>151</v>
      </c>
      <c r="E260" s="7" t="s">
        <v>70</v>
      </c>
      <c r="F260" s="49">
        <v>3967</v>
      </c>
      <c r="G260" s="50">
        <v>0</v>
      </c>
      <c r="H260" s="50">
        <v>0</v>
      </c>
      <c r="I260" s="50">
        <f t="shared" si="180"/>
        <v>3967</v>
      </c>
      <c r="J260" s="68">
        <v>4.79</v>
      </c>
      <c r="K260" s="50">
        <f t="shared" si="181"/>
        <v>19001.93</v>
      </c>
      <c r="L260" s="47"/>
      <c r="M260" s="46">
        <f t="shared" si="182"/>
        <v>0</v>
      </c>
      <c r="N260" s="42"/>
      <c r="O260" s="42">
        <f t="shared" si="213"/>
        <v>0</v>
      </c>
      <c r="P260" s="42">
        <f t="shared" si="214"/>
        <v>0</v>
      </c>
      <c r="Q260" s="42"/>
      <c r="R260" s="42">
        <f t="shared" si="215"/>
        <v>0</v>
      </c>
      <c r="S260" s="42">
        <f t="shared" si="216"/>
        <v>0</v>
      </c>
      <c r="T260" s="42"/>
      <c r="U260" s="42">
        <f t="shared" si="217"/>
        <v>0</v>
      </c>
      <c r="V260" s="42">
        <f t="shared" si="218"/>
        <v>0</v>
      </c>
      <c r="W260" s="42"/>
      <c r="X260" s="42">
        <f t="shared" si="219"/>
        <v>0</v>
      </c>
      <c r="Y260" s="42">
        <f t="shared" si="220"/>
        <v>0</v>
      </c>
      <c r="Z260" s="42"/>
      <c r="AA260" s="42">
        <f t="shared" si="221"/>
        <v>0</v>
      </c>
      <c r="AB260" s="42">
        <f t="shared" si="222"/>
        <v>0</v>
      </c>
      <c r="AC260" s="42"/>
      <c r="AD260" s="42">
        <f t="shared" si="223"/>
        <v>0</v>
      </c>
      <c r="AE260" s="42">
        <f t="shared" si="224"/>
        <v>0</v>
      </c>
      <c r="AF260" s="42"/>
      <c r="AG260" s="42">
        <f t="shared" si="225"/>
        <v>0</v>
      </c>
      <c r="AH260" s="42">
        <f t="shared" si="226"/>
        <v>0</v>
      </c>
      <c r="AI260" s="42">
        <v>48</v>
      </c>
      <c r="AJ260" s="42">
        <f t="shared" si="209"/>
        <v>229.92</v>
      </c>
      <c r="AK260" s="42">
        <f t="shared" si="210"/>
        <v>0</v>
      </c>
      <c r="AL260" s="42"/>
      <c r="AM260" s="42">
        <f t="shared" si="211"/>
        <v>0</v>
      </c>
      <c r="AN260" s="42">
        <f t="shared" si="212"/>
        <v>0</v>
      </c>
      <c r="AO260" s="42">
        <v>1351</v>
      </c>
      <c r="AP260" s="42">
        <f t="shared" si="176"/>
        <v>6471.29</v>
      </c>
      <c r="AQ260" s="42">
        <f t="shared" si="177"/>
        <v>0</v>
      </c>
      <c r="AR260" s="42">
        <v>78.91</v>
      </c>
      <c r="AS260" s="42">
        <f t="shared" si="178"/>
        <v>377.98</v>
      </c>
      <c r="AT260" s="42">
        <f t="shared" si="179"/>
        <v>0</v>
      </c>
      <c r="AU260" s="42">
        <v>200</v>
      </c>
      <c r="AV260" s="42">
        <f t="shared" si="188"/>
        <v>958</v>
      </c>
      <c r="AW260" s="42">
        <f t="shared" si="183"/>
        <v>0</v>
      </c>
      <c r="AX260" s="41">
        <f t="shared" si="184"/>
        <v>1677.91</v>
      </c>
      <c r="AY260" s="36">
        <f t="shared" ca="1" si="185"/>
        <v>8037.1900000000005</v>
      </c>
      <c r="AZ260" s="13">
        <f t="shared" ca="1" si="186"/>
        <v>0</v>
      </c>
      <c r="BA260" s="67">
        <f t="shared" si="159"/>
        <v>2289.09</v>
      </c>
      <c r="BB260" s="66">
        <f t="shared" ca="1" si="160"/>
        <v>10964.74</v>
      </c>
      <c r="BC260" s="65">
        <f t="shared" ca="1" si="161"/>
        <v>0</v>
      </c>
      <c r="BE260" s="64">
        <f t="shared" si="187"/>
        <v>0</v>
      </c>
      <c r="BF260" s="35" t="str">
        <f>IF(BE260&lt;&gt;0,"MEDIDO","NÃO MEDIDO")</f>
        <v>NÃO MEDIDO</v>
      </c>
    </row>
    <row r="261" spans="1:58" ht="30" customHeight="1" x14ac:dyDescent="0.2">
      <c r="A261" s="21" t="s">
        <v>55</v>
      </c>
      <c r="B261" s="21"/>
      <c r="C261" s="52">
        <v>23</v>
      </c>
      <c r="D261" s="51" t="s">
        <v>78</v>
      </c>
      <c r="E261" s="7"/>
      <c r="F261" s="49"/>
      <c r="G261" s="50">
        <v>0</v>
      </c>
      <c r="H261" s="50">
        <v>0</v>
      </c>
      <c r="I261" s="50">
        <f t="shared" si="180"/>
        <v>0</v>
      </c>
      <c r="J261" s="68"/>
      <c r="K261" s="50">
        <f t="shared" si="181"/>
        <v>0</v>
      </c>
      <c r="L261" s="47"/>
      <c r="M261" s="46">
        <f t="shared" si="182"/>
        <v>0</v>
      </c>
      <c r="N261" s="42"/>
      <c r="O261" s="42">
        <f t="shared" si="213"/>
        <v>0</v>
      </c>
      <c r="P261" s="42">
        <f t="shared" si="214"/>
        <v>0</v>
      </c>
      <c r="Q261" s="42"/>
      <c r="R261" s="42">
        <f t="shared" si="215"/>
        <v>0</v>
      </c>
      <c r="S261" s="42">
        <f t="shared" si="216"/>
        <v>0</v>
      </c>
      <c r="T261" s="42"/>
      <c r="U261" s="42">
        <f t="shared" si="217"/>
        <v>0</v>
      </c>
      <c r="V261" s="42">
        <f t="shared" si="218"/>
        <v>0</v>
      </c>
      <c r="W261" s="42"/>
      <c r="X261" s="42">
        <f t="shared" si="219"/>
        <v>0</v>
      </c>
      <c r="Y261" s="42">
        <f t="shared" si="220"/>
        <v>0</v>
      </c>
      <c r="Z261" s="42"/>
      <c r="AA261" s="42">
        <f t="shared" si="221"/>
        <v>0</v>
      </c>
      <c r="AB261" s="42">
        <f t="shared" si="222"/>
        <v>0</v>
      </c>
      <c r="AC261" s="42"/>
      <c r="AD261" s="42">
        <f t="shared" si="223"/>
        <v>0</v>
      </c>
      <c r="AE261" s="42">
        <f t="shared" si="224"/>
        <v>0</v>
      </c>
      <c r="AF261" s="42"/>
      <c r="AG261" s="42">
        <f t="shared" si="225"/>
        <v>0</v>
      </c>
      <c r="AH261" s="42">
        <f t="shared" si="226"/>
        <v>0</v>
      </c>
      <c r="AI261" s="42"/>
      <c r="AJ261" s="42">
        <f t="shared" si="209"/>
        <v>0</v>
      </c>
      <c r="AK261" s="42">
        <f t="shared" si="210"/>
        <v>0</v>
      </c>
      <c r="AL261" s="42"/>
      <c r="AM261" s="42">
        <f t="shared" si="211"/>
        <v>0</v>
      </c>
      <c r="AN261" s="42">
        <f t="shared" si="212"/>
        <v>0</v>
      </c>
      <c r="AO261" s="42"/>
      <c r="AP261" s="42">
        <f t="shared" si="176"/>
        <v>0</v>
      </c>
      <c r="AQ261" s="42">
        <f t="shared" si="177"/>
        <v>0</v>
      </c>
      <c r="AR261" s="42"/>
      <c r="AS261" s="42">
        <f t="shared" si="178"/>
        <v>0</v>
      </c>
      <c r="AT261" s="42">
        <f t="shared" si="179"/>
        <v>0</v>
      </c>
      <c r="AU261" s="42"/>
      <c r="AV261" s="42">
        <f t="shared" si="188"/>
        <v>0</v>
      </c>
      <c r="AW261" s="42">
        <f t="shared" si="183"/>
        <v>0</v>
      </c>
      <c r="AX261" s="41">
        <f t="shared" si="184"/>
        <v>0</v>
      </c>
      <c r="AY261" s="36">
        <f t="shared" ca="1" si="185"/>
        <v>0</v>
      </c>
      <c r="AZ261" s="13">
        <f t="shared" ca="1" si="186"/>
        <v>0</v>
      </c>
      <c r="BA261" s="67">
        <f t="shared" si="159"/>
        <v>0</v>
      </c>
      <c r="BB261" s="66">
        <f t="shared" ca="1" si="160"/>
        <v>0</v>
      </c>
      <c r="BC261" s="65">
        <f t="shared" ca="1" si="161"/>
        <v>0</v>
      </c>
      <c r="BE261" s="64">
        <f t="shared" si="187"/>
        <v>0</v>
      </c>
      <c r="BF261" s="53" t="str">
        <f>IF(COUNTIF(BF262:BF273,"MEDIDO")&lt;&gt;0,"MEDIDO","NÃO MEDIDO")</f>
        <v>MEDIDO</v>
      </c>
    </row>
    <row r="262" spans="1:58" ht="30" customHeight="1" x14ac:dyDescent="0.2">
      <c r="A262" s="21" t="s">
        <v>55</v>
      </c>
      <c r="B262" s="21"/>
      <c r="C262" s="52">
        <v>230100</v>
      </c>
      <c r="D262" s="51" t="s">
        <v>77</v>
      </c>
      <c r="E262" s="7"/>
      <c r="F262" s="49"/>
      <c r="G262" s="50">
        <v>0</v>
      </c>
      <c r="H262" s="50">
        <v>0</v>
      </c>
      <c r="I262" s="50">
        <f t="shared" si="180"/>
        <v>0</v>
      </c>
      <c r="J262" s="68"/>
      <c r="K262" s="50">
        <f t="shared" si="181"/>
        <v>0</v>
      </c>
      <c r="L262" s="47"/>
      <c r="M262" s="46">
        <f t="shared" si="182"/>
        <v>0</v>
      </c>
      <c r="N262" s="42"/>
      <c r="O262" s="42">
        <f t="shared" si="213"/>
        <v>0</v>
      </c>
      <c r="P262" s="42">
        <f t="shared" si="214"/>
        <v>0</v>
      </c>
      <c r="Q262" s="42"/>
      <c r="R262" s="42">
        <f t="shared" si="215"/>
        <v>0</v>
      </c>
      <c r="S262" s="42">
        <f t="shared" si="216"/>
        <v>0</v>
      </c>
      <c r="T262" s="42"/>
      <c r="U262" s="42">
        <f t="shared" si="217"/>
        <v>0</v>
      </c>
      <c r="V262" s="42">
        <f t="shared" si="218"/>
        <v>0</v>
      </c>
      <c r="W262" s="42"/>
      <c r="X262" s="42">
        <f t="shared" si="219"/>
        <v>0</v>
      </c>
      <c r="Y262" s="42">
        <f t="shared" si="220"/>
        <v>0</v>
      </c>
      <c r="Z262" s="42"/>
      <c r="AA262" s="42">
        <f t="shared" si="221"/>
        <v>0</v>
      </c>
      <c r="AB262" s="42">
        <f t="shared" si="222"/>
        <v>0</v>
      </c>
      <c r="AC262" s="42"/>
      <c r="AD262" s="42">
        <f t="shared" si="223"/>
        <v>0</v>
      </c>
      <c r="AE262" s="42">
        <f t="shared" si="224"/>
        <v>0</v>
      </c>
      <c r="AF262" s="42"/>
      <c r="AG262" s="42">
        <f t="shared" si="225"/>
        <v>0</v>
      </c>
      <c r="AH262" s="42">
        <f t="shared" si="226"/>
        <v>0</v>
      </c>
      <c r="AI262" s="42"/>
      <c r="AJ262" s="42">
        <f t="shared" si="209"/>
        <v>0</v>
      </c>
      <c r="AK262" s="42">
        <f t="shared" si="210"/>
        <v>0</v>
      </c>
      <c r="AL262" s="42"/>
      <c r="AM262" s="42">
        <f t="shared" si="211"/>
        <v>0</v>
      </c>
      <c r="AN262" s="42">
        <f t="shared" si="212"/>
        <v>0</v>
      </c>
      <c r="AO262" s="42"/>
      <c r="AP262" s="42">
        <f t="shared" si="176"/>
        <v>0</v>
      </c>
      <c r="AQ262" s="42">
        <f t="shared" si="177"/>
        <v>0</v>
      </c>
      <c r="AR262" s="42"/>
      <c r="AS262" s="42">
        <f t="shared" si="178"/>
        <v>0</v>
      </c>
      <c r="AT262" s="42">
        <f t="shared" si="179"/>
        <v>0</v>
      </c>
      <c r="AU262" s="42"/>
      <c r="AV262" s="42">
        <f t="shared" si="188"/>
        <v>0</v>
      </c>
      <c r="AW262" s="42">
        <f t="shared" si="183"/>
        <v>0</v>
      </c>
      <c r="AX262" s="41">
        <f t="shared" si="184"/>
        <v>0</v>
      </c>
      <c r="AY262" s="36">
        <f t="shared" ca="1" si="185"/>
        <v>0</v>
      </c>
      <c r="AZ262" s="13">
        <f t="shared" ca="1" si="186"/>
        <v>0</v>
      </c>
      <c r="BA262" s="67">
        <f t="shared" si="159"/>
        <v>0</v>
      </c>
      <c r="BB262" s="66">
        <f t="shared" ca="1" si="160"/>
        <v>0</v>
      </c>
      <c r="BC262" s="65">
        <f t="shared" ca="1" si="161"/>
        <v>0</v>
      </c>
      <c r="BE262" s="64">
        <f t="shared" si="187"/>
        <v>0</v>
      </c>
      <c r="BF262" s="53" t="str">
        <f>IF(COUNTIF(BF263:BF270,"MEDIDO")&lt;&gt;0,"MEDIDO","NÃO MEDIDO")</f>
        <v>MEDIDO</v>
      </c>
    </row>
    <row r="263" spans="1:58" ht="60" customHeight="1" x14ac:dyDescent="0.2">
      <c r="A263" s="21" t="s">
        <v>53</v>
      </c>
      <c r="B263" s="21"/>
      <c r="C263" s="52" t="s">
        <v>150</v>
      </c>
      <c r="D263" s="51" t="s">
        <v>149</v>
      </c>
      <c r="E263" s="7" t="s">
        <v>50</v>
      </c>
      <c r="F263" s="49">
        <v>47</v>
      </c>
      <c r="G263" s="50">
        <v>0</v>
      </c>
      <c r="H263" s="50">
        <v>-45.51</v>
      </c>
      <c r="I263" s="50">
        <f t="shared" si="180"/>
        <v>1.490000000000002</v>
      </c>
      <c r="J263" s="68">
        <v>73.11</v>
      </c>
      <c r="K263" s="50">
        <f t="shared" si="181"/>
        <v>108.93000000000029</v>
      </c>
      <c r="L263" s="47"/>
      <c r="M263" s="46">
        <f t="shared" si="182"/>
        <v>0</v>
      </c>
      <c r="N263" s="42"/>
      <c r="O263" s="42">
        <f t="shared" si="213"/>
        <v>0</v>
      </c>
      <c r="P263" s="42">
        <f t="shared" si="214"/>
        <v>0</v>
      </c>
      <c r="Q263" s="42"/>
      <c r="R263" s="42">
        <f t="shared" si="215"/>
        <v>0</v>
      </c>
      <c r="S263" s="42">
        <f t="shared" si="216"/>
        <v>0</v>
      </c>
      <c r="T263" s="42"/>
      <c r="U263" s="42">
        <f t="shared" si="217"/>
        <v>0</v>
      </c>
      <c r="V263" s="42">
        <f t="shared" si="218"/>
        <v>0</v>
      </c>
      <c r="W263" s="42"/>
      <c r="X263" s="42">
        <f t="shared" si="219"/>
        <v>0</v>
      </c>
      <c r="Y263" s="42">
        <f t="shared" si="220"/>
        <v>0</v>
      </c>
      <c r="Z263" s="42"/>
      <c r="AA263" s="42">
        <f t="shared" si="221"/>
        <v>0</v>
      </c>
      <c r="AB263" s="42">
        <f t="shared" si="222"/>
        <v>0</v>
      </c>
      <c r="AC263" s="42"/>
      <c r="AD263" s="42">
        <f t="shared" si="223"/>
        <v>0</v>
      </c>
      <c r="AE263" s="42">
        <f t="shared" si="224"/>
        <v>0</v>
      </c>
      <c r="AF263" s="42"/>
      <c r="AG263" s="42">
        <f t="shared" si="225"/>
        <v>0</v>
      </c>
      <c r="AH263" s="42">
        <f t="shared" si="226"/>
        <v>0</v>
      </c>
      <c r="AI263" s="42">
        <v>1.49</v>
      </c>
      <c r="AJ263" s="42">
        <f t="shared" si="209"/>
        <v>108.93</v>
      </c>
      <c r="AK263" s="42">
        <f t="shared" si="210"/>
        <v>0</v>
      </c>
      <c r="AL263" s="42"/>
      <c r="AM263" s="42">
        <f t="shared" si="211"/>
        <v>0</v>
      </c>
      <c r="AN263" s="42">
        <f t="shared" si="212"/>
        <v>0</v>
      </c>
      <c r="AO263" s="42"/>
      <c r="AP263" s="42">
        <f t="shared" si="176"/>
        <v>0</v>
      </c>
      <c r="AQ263" s="42">
        <f t="shared" si="177"/>
        <v>0</v>
      </c>
      <c r="AR263" s="42"/>
      <c r="AS263" s="42">
        <f t="shared" si="178"/>
        <v>0</v>
      </c>
      <c r="AT263" s="42">
        <f t="shared" si="179"/>
        <v>0</v>
      </c>
      <c r="AU263" s="42"/>
      <c r="AV263" s="42">
        <f t="shared" si="188"/>
        <v>0</v>
      </c>
      <c r="AW263" s="42">
        <f t="shared" si="183"/>
        <v>0</v>
      </c>
      <c r="AX263" s="41">
        <f t="shared" si="184"/>
        <v>1.49</v>
      </c>
      <c r="AY263" s="36">
        <f t="shared" ca="1" si="185"/>
        <v>108.93</v>
      </c>
      <c r="AZ263" s="13">
        <f t="shared" ca="1" si="186"/>
        <v>0</v>
      </c>
      <c r="BA263" s="67">
        <f t="shared" si="159"/>
        <v>1.9984014443252818E-15</v>
      </c>
      <c r="BB263" s="66">
        <f t="shared" ca="1" si="160"/>
        <v>2.8421709430404007E-13</v>
      </c>
      <c r="BC263" s="65">
        <f t="shared" ca="1" si="161"/>
        <v>0</v>
      </c>
      <c r="BE263" s="64">
        <f t="shared" si="187"/>
        <v>6.75</v>
      </c>
      <c r="BF263" s="35" t="str">
        <f t="shared" ref="BF263:BF271" si="227">IF(BE263&lt;&gt;0,"MEDIDO","NÃO MEDIDO")</f>
        <v>MEDIDO</v>
      </c>
    </row>
    <row r="264" spans="1:58" ht="60" customHeight="1" x14ac:dyDescent="0.2">
      <c r="A264" s="21" t="s">
        <v>53</v>
      </c>
      <c r="B264" s="21"/>
      <c r="C264" s="52" t="s">
        <v>74</v>
      </c>
      <c r="D264" s="51" t="s">
        <v>73</v>
      </c>
      <c r="E264" s="7" t="s">
        <v>50</v>
      </c>
      <c r="F264" s="49">
        <v>14.5</v>
      </c>
      <c r="G264" s="50">
        <v>0</v>
      </c>
      <c r="H264" s="50">
        <v>0</v>
      </c>
      <c r="I264" s="50">
        <f t="shared" si="180"/>
        <v>14.5</v>
      </c>
      <c r="J264" s="68">
        <v>57.69</v>
      </c>
      <c r="K264" s="50">
        <f t="shared" si="181"/>
        <v>836.51</v>
      </c>
      <c r="L264" s="47"/>
      <c r="M264" s="46">
        <f t="shared" si="182"/>
        <v>0</v>
      </c>
      <c r="N264" s="42"/>
      <c r="O264" s="42">
        <f t="shared" si="213"/>
        <v>0</v>
      </c>
      <c r="P264" s="42">
        <f t="shared" si="214"/>
        <v>0</v>
      </c>
      <c r="Q264" s="42"/>
      <c r="R264" s="42">
        <f t="shared" si="215"/>
        <v>0</v>
      </c>
      <c r="S264" s="42">
        <f t="shared" si="216"/>
        <v>0</v>
      </c>
      <c r="T264" s="42"/>
      <c r="U264" s="42">
        <f t="shared" si="217"/>
        <v>0</v>
      </c>
      <c r="V264" s="42">
        <f t="shared" si="218"/>
        <v>0</v>
      </c>
      <c r="W264" s="42"/>
      <c r="X264" s="42">
        <f t="shared" si="219"/>
        <v>0</v>
      </c>
      <c r="Y264" s="42">
        <f t="shared" si="220"/>
        <v>0</v>
      </c>
      <c r="Z264" s="42"/>
      <c r="AA264" s="42">
        <f t="shared" si="221"/>
        <v>0</v>
      </c>
      <c r="AB264" s="42">
        <f t="shared" si="222"/>
        <v>0</v>
      </c>
      <c r="AC264" s="42"/>
      <c r="AD264" s="42">
        <f t="shared" si="223"/>
        <v>0</v>
      </c>
      <c r="AE264" s="42">
        <f t="shared" si="224"/>
        <v>0</v>
      </c>
      <c r="AF264" s="42"/>
      <c r="AG264" s="42">
        <f t="shared" si="225"/>
        <v>0</v>
      </c>
      <c r="AH264" s="42">
        <f t="shared" si="226"/>
        <v>0</v>
      </c>
      <c r="AI264" s="42"/>
      <c r="AJ264" s="42">
        <f t="shared" si="209"/>
        <v>0</v>
      </c>
      <c r="AK264" s="42">
        <f t="shared" si="210"/>
        <v>0</v>
      </c>
      <c r="AL264" s="42"/>
      <c r="AM264" s="42">
        <f t="shared" si="211"/>
        <v>0</v>
      </c>
      <c r="AN264" s="42">
        <f t="shared" si="212"/>
        <v>0</v>
      </c>
      <c r="AO264" s="42"/>
      <c r="AP264" s="42">
        <f t="shared" si="176"/>
        <v>0</v>
      </c>
      <c r="AQ264" s="42">
        <f t="shared" si="177"/>
        <v>0</v>
      </c>
      <c r="AR264" s="42"/>
      <c r="AS264" s="42">
        <f t="shared" si="178"/>
        <v>0</v>
      </c>
      <c r="AT264" s="42">
        <f t="shared" si="179"/>
        <v>0</v>
      </c>
      <c r="AU264" s="42">
        <v>6.75</v>
      </c>
      <c r="AV264" s="42">
        <f t="shared" si="188"/>
        <v>389.41</v>
      </c>
      <c r="AW264" s="42">
        <f t="shared" si="183"/>
        <v>0</v>
      </c>
      <c r="AX264" s="41">
        <f t="shared" si="184"/>
        <v>6.75</v>
      </c>
      <c r="AY264" s="36">
        <f t="shared" ca="1" si="185"/>
        <v>389.41</v>
      </c>
      <c r="AZ264" s="13">
        <f t="shared" ca="1" si="186"/>
        <v>0</v>
      </c>
      <c r="BA264" s="67">
        <f t="shared" si="159"/>
        <v>7.75</v>
      </c>
      <c r="BB264" s="66">
        <f t="shared" ca="1" si="160"/>
        <v>447.09999999999997</v>
      </c>
      <c r="BC264" s="65">
        <f t="shared" ca="1" si="161"/>
        <v>0</v>
      </c>
      <c r="BE264" s="64">
        <f t="shared" si="187"/>
        <v>0</v>
      </c>
      <c r="BF264" s="35" t="str">
        <f t="shared" si="227"/>
        <v>NÃO MEDIDO</v>
      </c>
    </row>
    <row r="265" spans="1:58" ht="30" customHeight="1" x14ac:dyDescent="0.2">
      <c r="A265" s="21" t="s">
        <v>53</v>
      </c>
      <c r="B265" s="21"/>
      <c r="C265" s="52" t="s">
        <v>69</v>
      </c>
      <c r="D265" s="51" t="s">
        <v>68</v>
      </c>
      <c r="E265" s="7" t="s">
        <v>67</v>
      </c>
      <c r="F265" s="49">
        <v>20.5</v>
      </c>
      <c r="G265" s="50">
        <v>0</v>
      </c>
      <c r="H265" s="50">
        <v>0</v>
      </c>
      <c r="I265" s="50">
        <f t="shared" si="180"/>
        <v>20.5</v>
      </c>
      <c r="J265" s="68">
        <v>555.07000000000005</v>
      </c>
      <c r="K265" s="50">
        <f t="shared" si="181"/>
        <v>11378.94</v>
      </c>
      <c r="L265" s="47"/>
      <c r="M265" s="46">
        <f t="shared" si="182"/>
        <v>0</v>
      </c>
      <c r="N265" s="42"/>
      <c r="O265" s="42">
        <f t="shared" si="213"/>
        <v>0</v>
      </c>
      <c r="P265" s="42">
        <f t="shared" si="214"/>
        <v>0</v>
      </c>
      <c r="Q265" s="42"/>
      <c r="R265" s="42">
        <f t="shared" si="215"/>
        <v>0</v>
      </c>
      <c r="S265" s="42">
        <f t="shared" si="216"/>
        <v>0</v>
      </c>
      <c r="T265" s="42"/>
      <c r="U265" s="42">
        <f t="shared" si="217"/>
        <v>0</v>
      </c>
      <c r="V265" s="42">
        <f t="shared" si="218"/>
        <v>0</v>
      </c>
      <c r="W265" s="42"/>
      <c r="X265" s="42">
        <f t="shared" si="219"/>
        <v>0</v>
      </c>
      <c r="Y265" s="42">
        <f t="shared" si="220"/>
        <v>0</v>
      </c>
      <c r="Z265" s="42"/>
      <c r="AA265" s="42">
        <f t="shared" si="221"/>
        <v>0</v>
      </c>
      <c r="AB265" s="42">
        <f t="shared" si="222"/>
        <v>0</v>
      </c>
      <c r="AC265" s="42"/>
      <c r="AD265" s="42">
        <f t="shared" si="223"/>
        <v>0</v>
      </c>
      <c r="AE265" s="42">
        <f t="shared" si="224"/>
        <v>0</v>
      </c>
      <c r="AF265" s="42"/>
      <c r="AG265" s="42">
        <f t="shared" si="225"/>
        <v>0</v>
      </c>
      <c r="AH265" s="42">
        <f t="shared" si="226"/>
        <v>0</v>
      </c>
      <c r="AI265" s="42">
        <v>12.92</v>
      </c>
      <c r="AJ265" s="42">
        <f t="shared" si="209"/>
        <v>7171.5</v>
      </c>
      <c r="AK265" s="42">
        <f t="shared" si="210"/>
        <v>0</v>
      </c>
      <c r="AL265" s="42"/>
      <c r="AM265" s="42">
        <f t="shared" si="211"/>
        <v>0</v>
      </c>
      <c r="AN265" s="42">
        <f t="shared" si="212"/>
        <v>0</v>
      </c>
      <c r="AO265" s="42"/>
      <c r="AP265" s="42">
        <f t="shared" si="176"/>
        <v>0</v>
      </c>
      <c r="AQ265" s="42">
        <f t="shared" si="177"/>
        <v>0</v>
      </c>
      <c r="AR265" s="42"/>
      <c r="AS265" s="42">
        <f t="shared" si="178"/>
        <v>0</v>
      </c>
      <c r="AT265" s="42">
        <f t="shared" si="179"/>
        <v>0</v>
      </c>
      <c r="AU265" s="42"/>
      <c r="AV265" s="42">
        <f t="shared" si="188"/>
        <v>0</v>
      </c>
      <c r="AW265" s="42">
        <f t="shared" si="183"/>
        <v>0</v>
      </c>
      <c r="AX265" s="41">
        <f t="shared" si="184"/>
        <v>12.92</v>
      </c>
      <c r="AY265" s="36">
        <f t="shared" ca="1" si="185"/>
        <v>7171.5</v>
      </c>
      <c r="AZ265" s="13">
        <f t="shared" ca="1" si="186"/>
        <v>0</v>
      </c>
      <c r="BA265" s="67">
        <f t="shared" si="159"/>
        <v>7.58</v>
      </c>
      <c r="BB265" s="66">
        <f t="shared" ca="1" si="160"/>
        <v>4207.4400000000005</v>
      </c>
      <c r="BC265" s="65">
        <f t="shared" ca="1" si="161"/>
        <v>0</v>
      </c>
      <c r="BE265" s="64">
        <f t="shared" si="187"/>
        <v>0</v>
      </c>
      <c r="BF265" s="35" t="str">
        <f t="shared" si="227"/>
        <v>NÃO MEDIDO</v>
      </c>
    </row>
    <row r="266" spans="1:58" ht="30" customHeight="1" x14ac:dyDescent="0.2">
      <c r="A266" s="21" t="s">
        <v>53</v>
      </c>
      <c r="B266" s="21"/>
      <c r="C266" s="52" t="s">
        <v>66</v>
      </c>
      <c r="D266" s="51" t="s">
        <v>65</v>
      </c>
      <c r="E266" s="7" t="s">
        <v>50</v>
      </c>
      <c r="F266" s="49">
        <v>162</v>
      </c>
      <c r="G266" s="50">
        <v>0</v>
      </c>
      <c r="H266" s="50">
        <v>0</v>
      </c>
      <c r="I266" s="50">
        <f t="shared" si="180"/>
        <v>162</v>
      </c>
      <c r="J266" s="68">
        <v>50.89</v>
      </c>
      <c r="K266" s="50">
        <f t="shared" si="181"/>
        <v>8244.18</v>
      </c>
      <c r="L266" s="47"/>
      <c r="M266" s="46">
        <f t="shared" si="182"/>
        <v>0</v>
      </c>
      <c r="N266" s="42"/>
      <c r="O266" s="42">
        <f t="shared" si="213"/>
        <v>0</v>
      </c>
      <c r="P266" s="42">
        <f t="shared" si="214"/>
        <v>0</v>
      </c>
      <c r="Q266" s="42"/>
      <c r="R266" s="42">
        <f t="shared" si="215"/>
        <v>0</v>
      </c>
      <c r="S266" s="42">
        <f t="shared" si="216"/>
        <v>0</v>
      </c>
      <c r="T266" s="42"/>
      <c r="U266" s="42">
        <f t="shared" si="217"/>
        <v>0</v>
      </c>
      <c r="V266" s="42">
        <f t="shared" si="218"/>
        <v>0</v>
      </c>
      <c r="W266" s="42"/>
      <c r="X266" s="42">
        <f t="shared" si="219"/>
        <v>0</v>
      </c>
      <c r="Y266" s="42">
        <f t="shared" si="220"/>
        <v>0</v>
      </c>
      <c r="Z266" s="42"/>
      <c r="AA266" s="42">
        <f t="shared" si="221"/>
        <v>0</v>
      </c>
      <c r="AB266" s="42">
        <f t="shared" si="222"/>
        <v>0</v>
      </c>
      <c r="AC266" s="42"/>
      <c r="AD266" s="42">
        <f t="shared" si="223"/>
        <v>0</v>
      </c>
      <c r="AE266" s="42">
        <f t="shared" si="224"/>
        <v>0</v>
      </c>
      <c r="AF266" s="42"/>
      <c r="AG266" s="42">
        <f t="shared" si="225"/>
        <v>0</v>
      </c>
      <c r="AH266" s="42">
        <f t="shared" si="226"/>
        <v>0</v>
      </c>
      <c r="AI266" s="42">
        <v>126.41</v>
      </c>
      <c r="AJ266" s="42">
        <f t="shared" si="209"/>
        <v>6433</v>
      </c>
      <c r="AK266" s="42">
        <f t="shared" si="210"/>
        <v>0</v>
      </c>
      <c r="AL266" s="42"/>
      <c r="AM266" s="42">
        <f t="shared" si="211"/>
        <v>0</v>
      </c>
      <c r="AN266" s="42">
        <f t="shared" si="212"/>
        <v>0</v>
      </c>
      <c r="AO266" s="42"/>
      <c r="AP266" s="42">
        <f t="shared" si="176"/>
        <v>0</v>
      </c>
      <c r="AQ266" s="42">
        <f t="shared" si="177"/>
        <v>0</v>
      </c>
      <c r="AR266" s="42"/>
      <c r="AS266" s="42">
        <f t="shared" si="178"/>
        <v>0</v>
      </c>
      <c r="AT266" s="42">
        <f t="shared" si="179"/>
        <v>0</v>
      </c>
      <c r="AU266" s="42"/>
      <c r="AV266" s="42">
        <f t="shared" si="188"/>
        <v>0</v>
      </c>
      <c r="AW266" s="42">
        <f t="shared" si="183"/>
        <v>0</v>
      </c>
      <c r="AX266" s="41">
        <f t="shared" si="184"/>
        <v>126.41</v>
      </c>
      <c r="AY266" s="36">
        <f t="shared" ca="1" si="185"/>
        <v>6433</v>
      </c>
      <c r="AZ266" s="13">
        <f t="shared" ca="1" si="186"/>
        <v>0</v>
      </c>
      <c r="BA266" s="67">
        <f t="shared" si="159"/>
        <v>35.590000000000003</v>
      </c>
      <c r="BB266" s="66">
        <f t="shared" ca="1" si="160"/>
        <v>1811.1800000000003</v>
      </c>
      <c r="BC266" s="65">
        <f t="shared" ca="1" si="161"/>
        <v>0</v>
      </c>
      <c r="BE266" s="64">
        <f t="shared" si="187"/>
        <v>0</v>
      </c>
      <c r="BF266" s="35" t="str">
        <f t="shared" si="227"/>
        <v>NÃO MEDIDO</v>
      </c>
    </row>
    <row r="267" spans="1:58" ht="60" customHeight="1" x14ac:dyDescent="0.2">
      <c r="A267" s="21" t="s">
        <v>53</v>
      </c>
      <c r="B267" s="21"/>
      <c r="C267" s="52" t="s">
        <v>64</v>
      </c>
      <c r="D267" s="51" t="s">
        <v>63</v>
      </c>
      <c r="E267" s="7" t="s">
        <v>50</v>
      </c>
      <c r="F267" s="49">
        <v>18</v>
      </c>
      <c r="G267" s="50">
        <v>0</v>
      </c>
      <c r="H267" s="50">
        <v>-18</v>
      </c>
      <c r="I267" s="50">
        <f t="shared" si="180"/>
        <v>0</v>
      </c>
      <c r="J267" s="68">
        <v>114.43</v>
      </c>
      <c r="K267" s="50">
        <f t="shared" si="181"/>
        <v>0</v>
      </c>
      <c r="L267" s="47"/>
      <c r="M267" s="46">
        <f t="shared" si="182"/>
        <v>0</v>
      </c>
      <c r="N267" s="42"/>
      <c r="O267" s="42">
        <f t="shared" si="213"/>
        <v>0</v>
      </c>
      <c r="P267" s="42">
        <f t="shared" si="214"/>
        <v>0</v>
      </c>
      <c r="Q267" s="42"/>
      <c r="R267" s="42">
        <f t="shared" si="215"/>
        <v>0</v>
      </c>
      <c r="S267" s="42">
        <f t="shared" si="216"/>
        <v>0</v>
      </c>
      <c r="T267" s="42"/>
      <c r="U267" s="42">
        <f t="shared" si="217"/>
        <v>0</v>
      </c>
      <c r="V267" s="42">
        <f t="shared" si="218"/>
        <v>0</v>
      </c>
      <c r="W267" s="42"/>
      <c r="X267" s="42">
        <f t="shared" si="219"/>
        <v>0</v>
      </c>
      <c r="Y267" s="42">
        <f t="shared" si="220"/>
        <v>0</v>
      </c>
      <c r="Z267" s="42"/>
      <c r="AA267" s="42">
        <f t="shared" si="221"/>
        <v>0</v>
      </c>
      <c r="AB267" s="42">
        <f t="shared" si="222"/>
        <v>0</v>
      </c>
      <c r="AC267" s="42"/>
      <c r="AD267" s="42">
        <f t="shared" si="223"/>
        <v>0</v>
      </c>
      <c r="AE267" s="42">
        <f t="shared" si="224"/>
        <v>0</v>
      </c>
      <c r="AF267" s="42"/>
      <c r="AG267" s="42">
        <f t="shared" si="225"/>
        <v>0</v>
      </c>
      <c r="AH267" s="42">
        <f t="shared" si="226"/>
        <v>0</v>
      </c>
      <c r="AI267" s="42"/>
      <c r="AJ267" s="42">
        <f t="shared" si="209"/>
        <v>0</v>
      </c>
      <c r="AK267" s="42">
        <f t="shared" si="210"/>
        <v>0</v>
      </c>
      <c r="AL267" s="42"/>
      <c r="AM267" s="42">
        <f t="shared" si="211"/>
        <v>0</v>
      </c>
      <c r="AN267" s="42">
        <f t="shared" si="212"/>
        <v>0</v>
      </c>
      <c r="AO267" s="42"/>
      <c r="AP267" s="42">
        <f t="shared" si="176"/>
        <v>0</v>
      </c>
      <c r="AQ267" s="42">
        <f t="shared" si="177"/>
        <v>0</v>
      </c>
      <c r="AR267" s="42"/>
      <c r="AS267" s="42">
        <f t="shared" si="178"/>
        <v>0</v>
      </c>
      <c r="AT267" s="42">
        <f t="shared" si="179"/>
        <v>0</v>
      </c>
      <c r="AU267" s="42"/>
      <c r="AV267" s="42">
        <f t="shared" si="188"/>
        <v>0</v>
      </c>
      <c r="AW267" s="42">
        <f t="shared" si="183"/>
        <v>0</v>
      </c>
      <c r="AX267" s="41">
        <f t="shared" si="184"/>
        <v>0</v>
      </c>
      <c r="AY267" s="36">
        <f t="shared" ca="1" si="185"/>
        <v>0</v>
      </c>
      <c r="AZ267" s="13">
        <f t="shared" ca="1" si="186"/>
        <v>0</v>
      </c>
      <c r="BA267" s="67">
        <f t="shared" si="159"/>
        <v>0</v>
      </c>
      <c r="BB267" s="66">
        <f t="shared" ca="1" si="160"/>
        <v>0</v>
      </c>
      <c r="BC267" s="65">
        <f t="shared" ca="1" si="161"/>
        <v>0</v>
      </c>
      <c r="BE267" s="64">
        <f t="shared" si="187"/>
        <v>0</v>
      </c>
      <c r="BF267" s="35" t="str">
        <f t="shared" si="227"/>
        <v>NÃO MEDIDO</v>
      </c>
    </row>
    <row r="268" spans="1:58" ht="60" customHeight="1" x14ac:dyDescent="0.2">
      <c r="A268" s="21" t="s">
        <v>53</v>
      </c>
      <c r="B268" s="21"/>
      <c r="C268" s="52" t="s">
        <v>62</v>
      </c>
      <c r="D268" s="51" t="s">
        <v>61</v>
      </c>
      <c r="E268" s="7" t="s">
        <v>50</v>
      </c>
      <c r="F268" s="49">
        <v>19</v>
      </c>
      <c r="G268" s="50">
        <v>0</v>
      </c>
      <c r="H268" s="50">
        <v>0</v>
      </c>
      <c r="I268" s="50">
        <f t="shared" si="180"/>
        <v>19</v>
      </c>
      <c r="J268" s="68">
        <v>73.290000000000006</v>
      </c>
      <c r="K268" s="50">
        <f t="shared" si="181"/>
        <v>1392.51</v>
      </c>
      <c r="L268" s="47"/>
      <c r="M268" s="46">
        <f t="shared" si="182"/>
        <v>0</v>
      </c>
      <c r="N268" s="42"/>
      <c r="O268" s="42">
        <f t="shared" si="213"/>
        <v>0</v>
      </c>
      <c r="P268" s="42">
        <f t="shared" si="214"/>
        <v>0</v>
      </c>
      <c r="Q268" s="42"/>
      <c r="R268" s="42">
        <f t="shared" si="215"/>
        <v>0</v>
      </c>
      <c r="S268" s="42">
        <f t="shared" si="216"/>
        <v>0</v>
      </c>
      <c r="T268" s="42"/>
      <c r="U268" s="42">
        <f t="shared" si="217"/>
        <v>0</v>
      </c>
      <c r="V268" s="42">
        <f t="shared" si="218"/>
        <v>0</v>
      </c>
      <c r="W268" s="42"/>
      <c r="X268" s="42">
        <f t="shared" si="219"/>
        <v>0</v>
      </c>
      <c r="Y268" s="42">
        <f t="shared" si="220"/>
        <v>0</v>
      </c>
      <c r="Z268" s="42"/>
      <c r="AA268" s="42">
        <f t="shared" si="221"/>
        <v>0</v>
      </c>
      <c r="AB268" s="42">
        <f t="shared" si="222"/>
        <v>0</v>
      </c>
      <c r="AC268" s="42"/>
      <c r="AD268" s="42">
        <f t="shared" si="223"/>
        <v>0</v>
      </c>
      <c r="AE268" s="42">
        <f t="shared" si="224"/>
        <v>0</v>
      </c>
      <c r="AF268" s="42"/>
      <c r="AG268" s="42">
        <f t="shared" si="225"/>
        <v>0</v>
      </c>
      <c r="AH268" s="42">
        <f t="shared" si="226"/>
        <v>0</v>
      </c>
      <c r="AI268" s="42"/>
      <c r="AJ268" s="42">
        <f t="shared" si="209"/>
        <v>0</v>
      </c>
      <c r="AK268" s="42">
        <f t="shared" si="210"/>
        <v>0</v>
      </c>
      <c r="AL268" s="42">
        <v>19</v>
      </c>
      <c r="AM268" s="42">
        <f t="shared" si="211"/>
        <v>1392.51</v>
      </c>
      <c r="AN268" s="42">
        <f t="shared" si="212"/>
        <v>0</v>
      </c>
      <c r="AO268" s="42"/>
      <c r="AP268" s="42">
        <f t="shared" si="176"/>
        <v>0</v>
      </c>
      <c r="AQ268" s="42">
        <f t="shared" si="177"/>
        <v>0</v>
      </c>
      <c r="AR268" s="42"/>
      <c r="AS268" s="42">
        <f t="shared" si="178"/>
        <v>0</v>
      </c>
      <c r="AT268" s="42">
        <f t="shared" si="179"/>
        <v>0</v>
      </c>
      <c r="AU268" s="42"/>
      <c r="AV268" s="42">
        <f t="shared" si="188"/>
        <v>0</v>
      </c>
      <c r="AW268" s="42">
        <f t="shared" si="183"/>
        <v>0</v>
      </c>
      <c r="AX268" s="41">
        <f t="shared" si="184"/>
        <v>19</v>
      </c>
      <c r="AY268" s="36">
        <f t="shared" ca="1" si="185"/>
        <v>1392.51</v>
      </c>
      <c r="AZ268" s="13">
        <f t="shared" ca="1" si="186"/>
        <v>0</v>
      </c>
      <c r="BA268" s="67">
        <f t="shared" si="159"/>
        <v>0</v>
      </c>
      <c r="BB268" s="66">
        <f t="shared" ca="1" si="160"/>
        <v>0</v>
      </c>
      <c r="BC268" s="65">
        <f t="shared" ca="1" si="161"/>
        <v>0</v>
      </c>
      <c r="BE268" s="64">
        <f t="shared" si="187"/>
        <v>0</v>
      </c>
      <c r="BF268" s="35" t="str">
        <f t="shared" si="227"/>
        <v>NÃO MEDIDO</v>
      </c>
    </row>
    <row r="269" spans="1:58" ht="60" customHeight="1" x14ac:dyDescent="0.2">
      <c r="A269" s="21" t="s">
        <v>53</v>
      </c>
      <c r="B269" s="21"/>
      <c r="C269" s="52" t="s">
        <v>60</v>
      </c>
      <c r="D269" s="51" t="s">
        <v>59</v>
      </c>
      <c r="E269" s="7" t="s">
        <v>50</v>
      </c>
      <c r="F269" s="49">
        <v>168.5</v>
      </c>
      <c r="G269" s="50">
        <v>0</v>
      </c>
      <c r="H269" s="50">
        <v>0</v>
      </c>
      <c r="I269" s="50">
        <f t="shared" si="180"/>
        <v>168.5</v>
      </c>
      <c r="J269" s="68">
        <v>569.13</v>
      </c>
      <c r="K269" s="50">
        <f t="shared" si="181"/>
        <v>95898.41</v>
      </c>
      <c r="L269" s="47"/>
      <c r="M269" s="46">
        <f t="shared" si="182"/>
        <v>0</v>
      </c>
      <c r="N269" s="42"/>
      <c r="O269" s="42">
        <f t="shared" si="213"/>
        <v>0</v>
      </c>
      <c r="P269" s="42">
        <f t="shared" si="214"/>
        <v>0</v>
      </c>
      <c r="Q269" s="42"/>
      <c r="R269" s="42">
        <f t="shared" si="215"/>
        <v>0</v>
      </c>
      <c r="S269" s="42">
        <f t="shared" si="216"/>
        <v>0</v>
      </c>
      <c r="T269" s="42"/>
      <c r="U269" s="42">
        <f t="shared" si="217"/>
        <v>0</v>
      </c>
      <c r="V269" s="42">
        <f t="shared" si="218"/>
        <v>0</v>
      </c>
      <c r="W269" s="42"/>
      <c r="X269" s="42">
        <f t="shared" si="219"/>
        <v>0</v>
      </c>
      <c r="Y269" s="42">
        <f t="shared" si="220"/>
        <v>0</v>
      </c>
      <c r="Z269" s="42"/>
      <c r="AA269" s="42">
        <f t="shared" si="221"/>
        <v>0</v>
      </c>
      <c r="AB269" s="42">
        <f t="shared" si="222"/>
        <v>0</v>
      </c>
      <c r="AC269" s="42"/>
      <c r="AD269" s="42">
        <f t="shared" si="223"/>
        <v>0</v>
      </c>
      <c r="AE269" s="42">
        <f t="shared" si="224"/>
        <v>0</v>
      </c>
      <c r="AF269" s="42"/>
      <c r="AG269" s="42">
        <f t="shared" si="225"/>
        <v>0</v>
      </c>
      <c r="AH269" s="42">
        <f t="shared" si="226"/>
        <v>0</v>
      </c>
      <c r="AI269" s="42"/>
      <c r="AJ269" s="42">
        <f t="shared" si="209"/>
        <v>0</v>
      </c>
      <c r="AK269" s="42">
        <f t="shared" si="210"/>
        <v>0</v>
      </c>
      <c r="AL269" s="42">
        <v>97.13</v>
      </c>
      <c r="AM269" s="42">
        <f t="shared" si="211"/>
        <v>55279.6</v>
      </c>
      <c r="AN269" s="42">
        <f t="shared" si="212"/>
        <v>0</v>
      </c>
      <c r="AO269" s="42"/>
      <c r="AP269" s="42">
        <f t="shared" si="176"/>
        <v>0</v>
      </c>
      <c r="AQ269" s="42">
        <f t="shared" si="177"/>
        <v>0</v>
      </c>
      <c r="AR269" s="42"/>
      <c r="AS269" s="42">
        <f t="shared" si="178"/>
        <v>0</v>
      </c>
      <c r="AT269" s="42">
        <f t="shared" si="179"/>
        <v>0</v>
      </c>
      <c r="AU269" s="42"/>
      <c r="AV269" s="42">
        <f t="shared" si="188"/>
        <v>0</v>
      </c>
      <c r="AW269" s="42">
        <f t="shared" si="183"/>
        <v>0</v>
      </c>
      <c r="AX269" s="41">
        <f t="shared" si="184"/>
        <v>97.13</v>
      </c>
      <c r="AY269" s="36">
        <f t="shared" ca="1" si="185"/>
        <v>55279.6</v>
      </c>
      <c r="AZ269" s="13">
        <f t="shared" ca="1" si="186"/>
        <v>0</v>
      </c>
      <c r="BA269" s="67">
        <f t="shared" si="159"/>
        <v>71.37</v>
      </c>
      <c r="BB269" s="66">
        <f t="shared" ca="1" si="160"/>
        <v>40618.810000000005</v>
      </c>
      <c r="BC269" s="65">
        <f t="shared" ca="1" si="161"/>
        <v>0</v>
      </c>
      <c r="BE269" s="64">
        <f t="shared" si="187"/>
        <v>100.1</v>
      </c>
      <c r="BF269" s="35" t="str">
        <f t="shared" si="227"/>
        <v>MEDIDO</v>
      </c>
    </row>
    <row r="270" spans="1:58" ht="60" customHeight="1" x14ac:dyDescent="0.2">
      <c r="A270" s="21" t="s">
        <v>53</v>
      </c>
      <c r="B270" s="21"/>
      <c r="C270" s="52" t="s">
        <v>58</v>
      </c>
      <c r="D270" s="51" t="s">
        <v>57</v>
      </c>
      <c r="E270" s="7" t="s">
        <v>50</v>
      </c>
      <c r="F270" s="49">
        <v>202</v>
      </c>
      <c r="G270" s="50">
        <v>0</v>
      </c>
      <c r="H270" s="50">
        <v>0</v>
      </c>
      <c r="I270" s="50">
        <f t="shared" si="180"/>
        <v>202</v>
      </c>
      <c r="J270" s="68">
        <v>27.49</v>
      </c>
      <c r="K270" s="50">
        <f t="shared" si="181"/>
        <v>5552.98</v>
      </c>
      <c r="L270" s="47"/>
      <c r="M270" s="46">
        <f t="shared" si="182"/>
        <v>0</v>
      </c>
      <c r="N270" s="42"/>
      <c r="O270" s="42">
        <f t="shared" si="213"/>
        <v>0</v>
      </c>
      <c r="P270" s="42">
        <f t="shared" si="214"/>
        <v>0</v>
      </c>
      <c r="Q270" s="42"/>
      <c r="R270" s="42">
        <f t="shared" si="215"/>
        <v>0</v>
      </c>
      <c r="S270" s="42">
        <f t="shared" si="216"/>
        <v>0</v>
      </c>
      <c r="T270" s="42"/>
      <c r="U270" s="42">
        <f t="shared" si="217"/>
        <v>0</v>
      </c>
      <c r="V270" s="42">
        <f t="shared" si="218"/>
        <v>0</v>
      </c>
      <c r="W270" s="42"/>
      <c r="X270" s="42">
        <f t="shared" si="219"/>
        <v>0</v>
      </c>
      <c r="Y270" s="42">
        <f t="shared" si="220"/>
        <v>0</v>
      </c>
      <c r="Z270" s="42"/>
      <c r="AA270" s="42">
        <f t="shared" si="221"/>
        <v>0</v>
      </c>
      <c r="AB270" s="42">
        <f t="shared" si="222"/>
        <v>0</v>
      </c>
      <c r="AC270" s="42"/>
      <c r="AD270" s="42">
        <f t="shared" si="223"/>
        <v>0</v>
      </c>
      <c r="AE270" s="42">
        <f t="shared" si="224"/>
        <v>0</v>
      </c>
      <c r="AF270" s="42"/>
      <c r="AG270" s="42">
        <f t="shared" si="225"/>
        <v>0</v>
      </c>
      <c r="AH270" s="42">
        <f t="shared" si="226"/>
        <v>0</v>
      </c>
      <c r="AI270" s="42"/>
      <c r="AJ270" s="42">
        <f t="shared" si="209"/>
        <v>0</v>
      </c>
      <c r="AK270" s="42">
        <f t="shared" si="210"/>
        <v>0</v>
      </c>
      <c r="AL270" s="42"/>
      <c r="AM270" s="42">
        <f t="shared" si="211"/>
        <v>0</v>
      </c>
      <c r="AN270" s="42">
        <f t="shared" si="212"/>
        <v>0</v>
      </c>
      <c r="AO270" s="42"/>
      <c r="AP270" s="42">
        <f t="shared" si="176"/>
        <v>0</v>
      </c>
      <c r="AQ270" s="42">
        <f t="shared" si="177"/>
        <v>0</v>
      </c>
      <c r="AR270" s="42"/>
      <c r="AS270" s="42">
        <f t="shared" si="178"/>
        <v>0</v>
      </c>
      <c r="AT270" s="42">
        <f t="shared" si="179"/>
        <v>0</v>
      </c>
      <c r="AU270" s="42">
        <v>100.1</v>
      </c>
      <c r="AV270" s="42">
        <f t="shared" si="188"/>
        <v>2751.75</v>
      </c>
      <c r="AW270" s="42">
        <f t="shared" si="183"/>
        <v>0</v>
      </c>
      <c r="AX270" s="41">
        <f t="shared" si="184"/>
        <v>100.1</v>
      </c>
      <c r="AY270" s="36">
        <f t="shared" ca="1" si="185"/>
        <v>2751.75</v>
      </c>
      <c r="AZ270" s="13">
        <f t="shared" ca="1" si="186"/>
        <v>0</v>
      </c>
      <c r="BA270" s="67">
        <f t="shared" si="159"/>
        <v>101.9</v>
      </c>
      <c r="BB270" s="66">
        <f t="shared" ca="1" si="160"/>
        <v>2801.2299999999996</v>
      </c>
      <c r="BC270" s="65">
        <f t="shared" ca="1" si="161"/>
        <v>0</v>
      </c>
      <c r="BE270" s="64">
        <f t="shared" si="187"/>
        <v>4.95</v>
      </c>
      <c r="BF270" s="35" t="str">
        <f t="shared" si="227"/>
        <v>MEDIDO</v>
      </c>
    </row>
    <row r="271" spans="1:58" ht="60" customHeight="1" x14ac:dyDescent="0.2">
      <c r="A271" s="21" t="s">
        <v>148</v>
      </c>
      <c r="B271" s="21"/>
      <c r="C271" s="52" t="s">
        <v>147</v>
      </c>
      <c r="D271" s="51" t="s">
        <v>146</v>
      </c>
      <c r="E271" s="73" t="s">
        <v>50</v>
      </c>
      <c r="F271" s="72"/>
      <c r="G271" s="50"/>
      <c r="H271" s="50">
        <v>10</v>
      </c>
      <c r="I271" s="50">
        <f t="shared" si="180"/>
        <v>10</v>
      </c>
      <c r="J271" s="71">
        <v>26.49</v>
      </c>
      <c r="K271" s="50">
        <f t="shared" si="181"/>
        <v>264.89999999999998</v>
      </c>
      <c r="L271" s="70"/>
      <c r="M271" s="70">
        <f t="shared" si="182"/>
        <v>0</v>
      </c>
      <c r="N271" s="69"/>
      <c r="O271" s="42"/>
      <c r="P271" s="42"/>
      <c r="Q271" s="56"/>
      <c r="R271" s="42"/>
      <c r="S271" s="42"/>
      <c r="T271" s="56"/>
      <c r="U271" s="42"/>
      <c r="V271" s="42"/>
      <c r="W271" s="56"/>
      <c r="X271" s="42"/>
      <c r="Y271" s="42"/>
      <c r="Z271" s="56"/>
      <c r="AA271" s="42"/>
      <c r="AB271" s="42"/>
      <c r="AC271" s="56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>
        <f t="shared" si="176"/>
        <v>0</v>
      </c>
      <c r="AQ271" s="42">
        <f t="shared" si="177"/>
        <v>0</v>
      </c>
      <c r="AR271" s="42"/>
      <c r="AS271" s="42">
        <f t="shared" si="178"/>
        <v>0</v>
      </c>
      <c r="AT271" s="42">
        <f t="shared" si="179"/>
        <v>0</v>
      </c>
      <c r="AU271" s="42">
        <v>4.95</v>
      </c>
      <c r="AV271" s="42">
        <f t="shared" si="188"/>
        <v>131.13</v>
      </c>
      <c r="AW271" s="42">
        <f t="shared" si="183"/>
        <v>0</v>
      </c>
      <c r="AX271" s="41">
        <f t="shared" si="184"/>
        <v>4.95</v>
      </c>
      <c r="AY271" s="36">
        <f t="shared" ca="1" si="185"/>
        <v>131.13</v>
      </c>
      <c r="AZ271" s="13">
        <f t="shared" ca="1" si="186"/>
        <v>0</v>
      </c>
      <c r="BA271" s="67">
        <f t="shared" ref="BA271:BA276" si="228">I271-AX271</f>
        <v>5.05</v>
      </c>
      <c r="BB271" s="38">
        <f t="shared" ref="BB271:BB276" ca="1" si="229">K271-AY271</f>
        <v>133.76999999999998</v>
      </c>
      <c r="BC271" s="65">
        <f t="shared" ref="BC271:BC276" ca="1" si="230">M271-AZ271</f>
        <v>0</v>
      </c>
      <c r="BE271" s="64">
        <f t="shared" si="187"/>
        <v>0</v>
      </c>
      <c r="BF271" s="35" t="str">
        <f t="shared" si="227"/>
        <v>NÃO MEDIDO</v>
      </c>
    </row>
    <row r="272" spans="1:58" ht="30" customHeight="1" x14ac:dyDescent="0.2">
      <c r="A272" s="21" t="s">
        <v>55</v>
      </c>
      <c r="B272" s="21"/>
      <c r="C272" s="52">
        <v>230400</v>
      </c>
      <c r="D272" s="51" t="s">
        <v>145</v>
      </c>
      <c r="E272" s="7"/>
      <c r="F272" s="49"/>
      <c r="G272" s="50">
        <v>0</v>
      </c>
      <c r="H272" s="50"/>
      <c r="I272" s="50">
        <f t="shared" si="180"/>
        <v>0</v>
      </c>
      <c r="J272" s="68"/>
      <c r="K272" s="50">
        <f t="shared" si="181"/>
        <v>0</v>
      </c>
      <c r="L272" s="47"/>
      <c r="M272" s="46">
        <f t="shared" si="182"/>
        <v>0</v>
      </c>
      <c r="N272" s="42"/>
      <c r="O272" s="42">
        <f>ROUND($N272*$J272,2)</f>
        <v>0</v>
      </c>
      <c r="P272" s="42">
        <f>ROUND(N272*L272,2)</f>
        <v>0</v>
      </c>
      <c r="Q272" s="42"/>
      <c r="R272" s="42">
        <f>ROUND($Q272*$J272,2)</f>
        <v>0</v>
      </c>
      <c r="S272" s="42">
        <f>ROUND(Q272*$L272,2)</f>
        <v>0</v>
      </c>
      <c r="T272" s="42"/>
      <c r="U272" s="42">
        <f>ROUND($T272*$J272,2)</f>
        <v>0</v>
      </c>
      <c r="V272" s="42">
        <f>ROUND(T272*$L272,2)</f>
        <v>0</v>
      </c>
      <c r="W272" s="42"/>
      <c r="X272" s="42">
        <f>ROUND($W272*$J272,2)</f>
        <v>0</v>
      </c>
      <c r="Y272" s="42">
        <f>ROUND(W272*$L272,2)</f>
        <v>0</v>
      </c>
      <c r="Z272" s="42"/>
      <c r="AA272" s="42">
        <f>ROUND($Z272*$J272,2)</f>
        <v>0</v>
      </c>
      <c r="AB272" s="42">
        <f>ROUND(Z272*$L272,2)</f>
        <v>0</v>
      </c>
      <c r="AC272" s="42"/>
      <c r="AD272" s="42">
        <f>ROUND($AC272*$J272,2)</f>
        <v>0</v>
      </c>
      <c r="AE272" s="42">
        <f>ROUND(AC272*$L272,2)</f>
        <v>0</v>
      </c>
      <c r="AF272" s="42"/>
      <c r="AG272" s="42">
        <f>ROUND($AF272*$J272,2)</f>
        <v>0</v>
      </c>
      <c r="AH272" s="42">
        <f>ROUND(AF272*$L272,2)</f>
        <v>0</v>
      </c>
      <c r="AI272" s="42"/>
      <c r="AJ272" s="42">
        <f>ROUND($AI272*$J272,2)</f>
        <v>0</v>
      </c>
      <c r="AK272" s="42">
        <f>ROUND($AI272*$L272,2)</f>
        <v>0</v>
      </c>
      <c r="AL272" s="42"/>
      <c r="AM272" s="42">
        <f>ROUND($AL272*$J272,2)</f>
        <v>0</v>
      </c>
      <c r="AN272" s="42">
        <f>ROUND($AL272*$L272,2)</f>
        <v>0</v>
      </c>
      <c r="AO272" s="42"/>
      <c r="AP272" s="42">
        <f t="shared" si="176"/>
        <v>0</v>
      </c>
      <c r="AQ272" s="42">
        <f t="shared" si="177"/>
        <v>0</v>
      </c>
      <c r="AR272" s="42"/>
      <c r="AS272" s="42">
        <f t="shared" si="178"/>
        <v>0</v>
      </c>
      <c r="AT272" s="42">
        <f t="shared" si="179"/>
        <v>0</v>
      </c>
      <c r="AU272" s="42"/>
      <c r="AV272" s="42">
        <f t="shared" si="188"/>
        <v>0</v>
      </c>
      <c r="AW272" s="42">
        <f t="shared" si="183"/>
        <v>0</v>
      </c>
      <c r="AX272" s="41">
        <f t="shared" si="184"/>
        <v>0</v>
      </c>
      <c r="AY272" s="36">
        <f t="shared" ca="1" si="185"/>
        <v>0</v>
      </c>
      <c r="AZ272" s="13">
        <f t="shared" ca="1" si="186"/>
        <v>0</v>
      </c>
      <c r="BA272" s="67">
        <f t="shared" si="228"/>
        <v>0</v>
      </c>
      <c r="BB272" s="66">
        <f t="shared" ca="1" si="229"/>
        <v>0</v>
      </c>
      <c r="BC272" s="65">
        <f t="shared" ca="1" si="230"/>
        <v>0</v>
      </c>
      <c r="BE272" s="64">
        <f t="shared" si="187"/>
        <v>0</v>
      </c>
      <c r="BF272" s="53" t="str">
        <f>IF(COUNTIF(BF273:BF273,"MEDIDO")&lt;&gt;0,"MEDIDO","NÃO MEDIDO")</f>
        <v>NÃO MEDIDO</v>
      </c>
    </row>
    <row r="273" spans="1:60" ht="30" customHeight="1" x14ac:dyDescent="0.2">
      <c r="A273" s="21" t="s">
        <v>53</v>
      </c>
      <c r="B273" s="21"/>
      <c r="C273" s="52" t="s">
        <v>144</v>
      </c>
      <c r="D273" s="51" t="s">
        <v>143</v>
      </c>
      <c r="E273" s="7" t="s">
        <v>81</v>
      </c>
      <c r="F273" s="49">
        <v>1</v>
      </c>
      <c r="G273" s="50">
        <v>0</v>
      </c>
      <c r="H273" s="50">
        <v>0</v>
      </c>
      <c r="I273" s="50">
        <f t="shared" ref="I273:I276" si="231">F273+G273+H273</f>
        <v>1</v>
      </c>
      <c r="J273" s="68">
        <v>5239.4799999999996</v>
      </c>
      <c r="K273" s="50">
        <f t="shared" si="181"/>
        <v>5239.4799999999996</v>
      </c>
      <c r="L273" s="47"/>
      <c r="M273" s="46">
        <f t="shared" ref="M273:M276" si="232">ROUND(I273*L273,2)</f>
        <v>0</v>
      </c>
      <c r="N273" s="42"/>
      <c r="O273" s="42">
        <f>ROUND($N273*$J273,2)</f>
        <v>0</v>
      </c>
      <c r="P273" s="42">
        <f>ROUND(N273*L273,2)</f>
        <v>0</v>
      </c>
      <c r="Q273" s="42"/>
      <c r="R273" s="42">
        <f>ROUND($Q273*$J273,2)</f>
        <v>0</v>
      </c>
      <c r="S273" s="42">
        <f>ROUND(Q273*$L273,2)</f>
        <v>0</v>
      </c>
      <c r="T273" s="42"/>
      <c r="U273" s="42">
        <f>ROUND($T273*$J273,2)</f>
        <v>0</v>
      </c>
      <c r="V273" s="42">
        <f>ROUND(T273*$L273,2)</f>
        <v>0</v>
      </c>
      <c r="W273" s="42"/>
      <c r="X273" s="42">
        <f>ROUND($W273*$J273,2)</f>
        <v>0</v>
      </c>
      <c r="Y273" s="42">
        <f>ROUND(W273*$L273,2)</f>
        <v>0</v>
      </c>
      <c r="Z273" s="42"/>
      <c r="AA273" s="42">
        <f>ROUND($Z273*$J273,2)</f>
        <v>0</v>
      </c>
      <c r="AB273" s="42">
        <f>ROUND(Z273*$L273,2)</f>
        <v>0</v>
      </c>
      <c r="AC273" s="42"/>
      <c r="AD273" s="42">
        <f>ROUND($AC273*$J273,2)</f>
        <v>0</v>
      </c>
      <c r="AE273" s="42">
        <f>ROUND(AC273*$L273,2)</f>
        <v>0</v>
      </c>
      <c r="AF273" s="42"/>
      <c r="AG273" s="42">
        <f>ROUND($AF273*$J273,2)</f>
        <v>0</v>
      </c>
      <c r="AH273" s="42">
        <f>ROUND(AF273*$L273,2)</f>
        <v>0</v>
      </c>
      <c r="AI273" s="42"/>
      <c r="AJ273" s="42">
        <f>ROUND($AI273*$J273,2)</f>
        <v>0</v>
      </c>
      <c r="AK273" s="42">
        <f>ROUND($AI273*$L273,2)</f>
        <v>0</v>
      </c>
      <c r="AL273" s="42"/>
      <c r="AM273" s="42">
        <f>ROUND($AL273*$J273,2)</f>
        <v>0</v>
      </c>
      <c r="AN273" s="42">
        <f>ROUND($AL273*$L273,2)</f>
        <v>0</v>
      </c>
      <c r="AO273" s="42"/>
      <c r="AP273" s="42">
        <f t="shared" si="176"/>
        <v>0</v>
      </c>
      <c r="AQ273" s="42">
        <f t="shared" si="177"/>
        <v>0</v>
      </c>
      <c r="AR273" s="42"/>
      <c r="AS273" s="42">
        <f t="shared" si="178"/>
        <v>0</v>
      </c>
      <c r="AT273" s="42">
        <f t="shared" si="179"/>
        <v>0</v>
      </c>
      <c r="AU273" s="42"/>
      <c r="AV273" s="42">
        <f t="shared" si="188"/>
        <v>0</v>
      </c>
      <c r="AW273" s="42">
        <f t="shared" si="183"/>
        <v>0</v>
      </c>
      <c r="AX273" s="41">
        <f t="shared" ref="AX273:AX276" si="233">SUMIF($N$10:$AW$10,"QUANTIDADE",N273:AW273)</f>
        <v>0</v>
      </c>
      <c r="AY273" s="36">
        <f t="shared" ca="1" si="185"/>
        <v>0</v>
      </c>
      <c r="AZ273" s="13">
        <f t="shared" ca="1" si="186"/>
        <v>0</v>
      </c>
      <c r="BA273" s="67">
        <f t="shared" si="228"/>
        <v>1</v>
      </c>
      <c r="BB273" s="66">
        <f t="shared" ca="1" si="229"/>
        <v>5239.4799999999996</v>
      </c>
      <c r="BC273" s="65">
        <f t="shared" ca="1" si="230"/>
        <v>0</v>
      </c>
      <c r="BE273" s="64">
        <f t="shared" si="187"/>
        <v>0</v>
      </c>
      <c r="BF273" s="35" t="str">
        <f>IF(BE273&lt;&gt;0,"MEDIDO","NÃO MEDIDO")</f>
        <v>NÃO MEDIDO</v>
      </c>
    </row>
    <row r="274" spans="1:60" ht="30" customHeight="1" x14ac:dyDescent="0.2">
      <c r="A274" s="21" t="s">
        <v>55</v>
      </c>
      <c r="B274" s="21"/>
      <c r="C274" s="52">
        <v>24</v>
      </c>
      <c r="D274" s="51" t="s">
        <v>56</v>
      </c>
      <c r="E274" s="7"/>
      <c r="F274" s="49"/>
      <c r="G274" s="50">
        <v>0</v>
      </c>
      <c r="H274" s="50">
        <v>0</v>
      </c>
      <c r="I274" s="50">
        <f t="shared" si="231"/>
        <v>0</v>
      </c>
      <c r="J274" s="68"/>
      <c r="K274" s="50">
        <f t="shared" si="181"/>
        <v>0</v>
      </c>
      <c r="L274" s="47"/>
      <c r="M274" s="46">
        <f t="shared" si="232"/>
        <v>0</v>
      </c>
      <c r="N274" s="42"/>
      <c r="O274" s="42">
        <f>ROUND($N274*$J274,2)</f>
        <v>0</v>
      </c>
      <c r="P274" s="42">
        <f>ROUND(N274*L274,2)</f>
        <v>0</v>
      </c>
      <c r="Q274" s="42"/>
      <c r="R274" s="42">
        <f>ROUND($Q274*$J274,2)</f>
        <v>0</v>
      </c>
      <c r="S274" s="42">
        <f>ROUND(Q274*$L274,2)</f>
        <v>0</v>
      </c>
      <c r="T274" s="42"/>
      <c r="U274" s="42">
        <f>ROUND($T274*$J274,2)</f>
        <v>0</v>
      </c>
      <c r="V274" s="42">
        <f>ROUND(T274*$L274,2)</f>
        <v>0</v>
      </c>
      <c r="W274" s="42"/>
      <c r="X274" s="42">
        <f>ROUND($W274*$J274,2)</f>
        <v>0</v>
      </c>
      <c r="Y274" s="42">
        <f>ROUND(W274*$L274,2)</f>
        <v>0</v>
      </c>
      <c r="Z274" s="42"/>
      <c r="AA274" s="42">
        <f>ROUND($Z274*$J274,2)</f>
        <v>0</v>
      </c>
      <c r="AB274" s="42">
        <f>ROUND(Z274*$L274,2)</f>
        <v>0</v>
      </c>
      <c r="AC274" s="42"/>
      <c r="AD274" s="42">
        <f>ROUND($AC274*$J274,2)</f>
        <v>0</v>
      </c>
      <c r="AE274" s="42">
        <f>ROUND(AC274*$L274,2)</f>
        <v>0</v>
      </c>
      <c r="AF274" s="42"/>
      <c r="AG274" s="42">
        <f>ROUND($AF274*$J274,2)</f>
        <v>0</v>
      </c>
      <c r="AH274" s="42">
        <f>ROUND(AF274*$L274,2)</f>
        <v>0</v>
      </c>
      <c r="AI274" s="42"/>
      <c r="AJ274" s="42">
        <f>ROUND($AI274*$J274,2)</f>
        <v>0</v>
      </c>
      <c r="AK274" s="42">
        <f>ROUND($AI274*$L274,2)</f>
        <v>0</v>
      </c>
      <c r="AL274" s="42"/>
      <c r="AM274" s="42">
        <f>ROUND($AL274*$J274,2)</f>
        <v>0</v>
      </c>
      <c r="AN274" s="42">
        <f>ROUND($AL274*$L274,2)</f>
        <v>0</v>
      </c>
      <c r="AO274" s="42"/>
      <c r="AP274" s="42">
        <f t="shared" si="176"/>
        <v>0</v>
      </c>
      <c r="AQ274" s="42">
        <f t="shared" si="177"/>
        <v>0</v>
      </c>
      <c r="AR274" s="42"/>
      <c r="AS274" s="42">
        <f t="shared" si="178"/>
        <v>0</v>
      </c>
      <c r="AT274" s="42">
        <f t="shared" si="179"/>
        <v>0</v>
      </c>
      <c r="AU274" s="42"/>
      <c r="AV274" s="42">
        <f t="shared" si="188"/>
        <v>0</v>
      </c>
      <c r="AW274" s="42">
        <f t="shared" si="183"/>
        <v>0</v>
      </c>
      <c r="AX274" s="41">
        <f t="shared" si="233"/>
        <v>0</v>
      </c>
      <c r="AY274" s="36">
        <f t="shared" ca="1" si="185"/>
        <v>0</v>
      </c>
      <c r="AZ274" s="13">
        <f t="shared" ca="1" si="186"/>
        <v>0</v>
      </c>
      <c r="BA274" s="67">
        <f t="shared" si="228"/>
        <v>0</v>
      </c>
      <c r="BB274" s="66">
        <f t="shared" ca="1" si="229"/>
        <v>0</v>
      </c>
      <c r="BC274" s="65">
        <f t="shared" ca="1" si="230"/>
        <v>0</v>
      </c>
      <c r="BE274" s="64">
        <f t="shared" si="187"/>
        <v>0</v>
      </c>
      <c r="BF274" s="53" t="str">
        <f>IF(COUNTIF(BF275:BF276,"MEDIDO")&lt;&gt;0,"MEDIDO","NÃO MEDIDO")</f>
        <v>NÃO MEDIDO</v>
      </c>
    </row>
    <row r="275" spans="1:60" ht="30" customHeight="1" x14ac:dyDescent="0.2">
      <c r="A275" s="21" t="s">
        <v>55</v>
      </c>
      <c r="B275" s="21"/>
      <c r="C275" s="52">
        <v>240200</v>
      </c>
      <c r="D275" s="51" t="s">
        <v>54</v>
      </c>
      <c r="E275" s="7"/>
      <c r="F275" s="49"/>
      <c r="G275" s="50">
        <v>0</v>
      </c>
      <c r="H275" s="50">
        <v>0</v>
      </c>
      <c r="I275" s="50">
        <f t="shared" si="231"/>
        <v>0</v>
      </c>
      <c r="J275" s="68"/>
      <c r="K275" s="50">
        <f t="shared" si="181"/>
        <v>0</v>
      </c>
      <c r="L275" s="47"/>
      <c r="M275" s="46">
        <f t="shared" si="232"/>
        <v>0</v>
      </c>
      <c r="N275" s="42"/>
      <c r="O275" s="42">
        <f>ROUND($N275*$J275,2)</f>
        <v>0</v>
      </c>
      <c r="P275" s="42">
        <f>ROUND(N275*L275,2)</f>
        <v>0</v>
      </c>
      <c r="Q275" s="42"/>
      <c r="R275" s="42">
        <f>ROUND($Q275*$J275,2)</f>
        <v>0</v>
      </c>
      <c r="S275" s="42">
        <f>ROUND(Q275*$L275,2)</f>
        <v>0</v>
      </c>
      <c r="T275" s="42"/>
      <c r="U275" s="42">
        <f>ROUND($T275*$J275,2)</f>
        <v>0</v>
      </c>
      <c r="V275" s="42">
        <f>ROUND(T275*$L275,2)</f>
        <v>0</v>
      </c>
      <c r="W275" s="42"/>
      <c r="X275" s="42">
        <f>ROUND($W275*$J275,2)</f>
        <v>0</v>
      </c>
      <c r="Y275" s="42">
        <f>ROUND(W275*$L275,2)</f>
        <v>0</v>
      </c>
      <c r="Z275" s="42"/>
      <c r="AA275" s="42">
        <f>ROUND($Z275*$J275,2)</f>
        <v>0</v>
      </c>
      <c r="AB275" s="42">
        <f>ROUND(Z275*$L275,2)</f>
        <v>0</v>
      </c>
      <c r="AC275" s="42"/>
      <c r="AD275" s="42">
        <f>ROUND($AC275*$J275,2)</f>
        <v>0</v>
      </c>
      <c r="AE275" s="42">
        <f>ROUND(AC275*$L275,2)</f>
        <v>0</v>
      </c>
      <c r="AF275" s="42"/>
      <c r="AG275" s="42">
        <f>ROUND($AF275*$J275,2)</f>
        <v>0</v>
      </c>
      <c r="AH275" s="42">
        <f>ROUND(AF275*$L275,2)</f>
        <v>0</v>
      </c>
      <c r="AI275" s="42"/>
      <c r="AJ275" s="42">
        <f>ROUND($AI275*$J275,2)</f>
        <v>0</v>
      </c>
      <c r="AK275" s="42">
        <f>ROUND($AI275*$L275,2)</f>
        <v>0</v>
      </c>
      <c r="AL275" s="42"/>
      <c r="AM275" s="42">
        <f>ROUND($AL275*$J275,2)</f>
        <v>0</v>
      </c>
      <c r="AN275" s="42">
        <f>ROUND($AL275*$L275,2)</f>
        <v>0</v>
      </c>
      <c r="AO275" s="42"/>
      <c r="AP275" s="42">
        <f t="shared" si="176"/>
        <v>0</v>
      </c>
      <c r="AQ275" s="42">
        <f t="shared" si="177"/>
        <v>0</v>
      </c>
      <c r="AR275" s="42"/>
      <c r="AS275" s="42">
        <f t="shared" si="178"/>
        <v>0</v>
      </c>
      <c r="AT275" s="42">
        <f t="shared" si="179"/>
        <v>0</v>
      </c>
      <c r="AU275" s="42"/>
      <c r="AV275" s="42">
        <f t="shared" si="188"/>
        <v>0</v>
      </c>
      <c r="AW275" s="42">
        <f t="shared" si="183"/>
        <v>0</v>
      </c>
      <c r="AX275" s="41">
        <f t="shared" si="233"/>
        <v>0</v>
      </c>
      <c r="AY275" s="36">
        <f t="shared" ca="1" si="185"/>
        <v>0</v>
      </c>
      <c r="AZ275" s="13">
        <f t="shared" ca="1" si="186"/>
        <v>0</v>
      </c>
      <c r="BA275" s="67">
        <f t="shared" si="228"/>
        <v>0</v>
      </c>
      <c r="BB275" s="66">
        <f t="shared" ca="1" si="229"/>
        <v>0</v>
      </c>
      <c r="BC275" s="65">
        <f t="shared" ca="1" si="230"/>
        <v>0</v>
      </c>
      <c r="BE275" s="64">
        <f t="shared" si="187"/>
        <v>1843.1</v>
      </c>
      <c r="BF275" s="53" t="str">
        <f>IF(COUNTIF(BF276:BF276,"MEDIDO")&lt;&gt;0,"MEDIDO","NÃO MEDIDO")</f>
        <v>NÃO MEDIDO</v>
      </c>
    </row>
    <row r="276" spans="1:60" ht="30" customHeight="1" thickBot="1" x14ac:dyDescent="0.25">
      <c r="A276" s="21" t="s">
        <v>53</v>
      </c>
      <c r="B276" s="21"/>
      <c r="C276" s="52" t="s">
        <v>52</v>
      </c>
      <c r="D276" s="51" t="s">
        <v>51</v>
      </c>
      <c r="E276" s="7" t="s">
        <v>50</v>
      </c>
      <c r="F276" s="49">
        <v>1843.1</v>
      </c>
      <c r="G276" s="50">
        <v>0</v>
      </c>
      <c r="H276" s="50">
        <v>0</v>
      </c>
      <c r="I276" s="50">
        <f t="shared" si="231"/>
        <v>1843.1</v>
      </c>
      <c r="J276" s="68">
        <v>7.77</v>
      </c>
      <c r="K276" s="50">
        <f t="shared" si="181"/>
        <v>14320.89</v>
      </c>
      <c r="L276" s="47"/>
      <c r="M276" s="46">
        <f t="shared" si="232"/>
        <v>0</v>
      </c>
      <c r="N276" s="42"/>
      <c r="O276" s="42">
        <f>ROUND($N276*$J276,2)</f>
        <v>0</v>
      </c>
      <c r="P276" s="42">
        <f>ROUND(N276*L276,2)</f>
        <v>0</v>
      </c>
      <c r="Q276" s="42"/>
      <c r="R276" s="42">
        <f>ROUND($Q276*$J276,2)</f>
        <v>0</v>
      </c>
      <c r="S276" s="42">
        <f>ROUND(Q276*$L276,2)</f>
        <v>0</v>
      </c>
      <c r="T276" s="42"/>
      <c r="U276" s="42">
        <f>ROUND($T276*$J276,2)</f>
        <v>0</v>
      </c>
      <c r="V276" s="42">
        <f>ROUND(T276*$L276,2)</f>
        <v>0</v>
      </c>
      <c r="W276" s="42"/>
      <c r="X276" s="42">
        <f>ROUND($W276*$J276,2)</f>
        <v>0</v>
      </c>
      <c r="Y276" s="42">
        <f>ROUND(W276*$L276,2)</f>
        <v>0</v>
      </c>
      <c r="Z276" s="42"/>
      <c r="AA276" s="42">
        <f>ROUND($Z276*$J276,2)</f>
        <v>0</v>
      </c>
      <c r="AB276" s="42">
        <f>ROUND(Z276*$L276,2)</f>
        <v>0</v>
      </c>
      <c r="AC276" s="42"/>
      <c r="AD276" s="42">
        <f>ROUND($AC276*$J276,2)</f>
        <v>0</v>
      </c>
      <c r="AE276" s="42">
        <f>ROUND(AC276*$L276,2)</f>
        <v>0</v>
      </c>
      <c r="AF276" s="42"/>
      <c r="AG276" s="42">
        <f>ROUND($AF276*$J276,2)</f>
        <v>0</v>
      </c>
      <c r="AH276" s="42">
        <f>ROUND(AF276*$L276,2)</f>
        <v>0</v>
      </c>
      <c r="AI276" s="42"/>
      <c r="AJ276" s="42">
        <f>ROUND($AI276*$J276,2)</f>
        <v>0</v>
      </c>
      <c r="AK276" s="42">
        <f>ROUND($AI276*$L276,2)</f>
        <v>0</v>
      </c>
      <c r="AL276" s="42"/>
      <c r="AM276" s="42">
        <f>ROUND($AL276*$J276,2)</f>
        <v>0</v>
      </c>
      <c r="AN276" s="42">
        <f>ROUND($AL276*$L276,2)</f>
        <v>0</v>
      </c>
      <c r="AO276" s="42"/>
      <c r="AP276" s="42">
        <f t="shared" si="176"/>
        <v>0</v>
      </c>
      <c r="AQ276" s="42">
        <f t="shared" si="177"/>
        <v>0</v>
      </c>
      <c r="AR276" s="42"/>
      <c r="AS276" s="42">
        <f t="shared" si="178"/>
        <v>0</v>
      </c>
      <c r="AT276" s="42">
        <f t="shared" si="179"/>
        <v>0</v>
      </c>
      <c r="AU276" s="42">
        <v>1843.1</v>
      </c>
      <c r="AV276" s="42">
        <f t="shared" si="188"/>
        <v>14320.89</v>
      </c>
      <c r="AW276" s="42">
        <f t="shared" si="183"/>
        <v>0</v>
      </c>
      <c r="AX276" s="41">
        <f t="shared" si="233"/>
        <v>1843.1</v>
      </c>
      <c r="AY276" s="36">
        <f t="shared" ca="1" si="185"/>
        <v>14320.89</v>
      </c>
      <c r="AZ276" s="13">
        <f t="shared" ca="1" si="186"/>
        <v>0</v>
      </c>
      <c r="BA276" s="67">
        <f t="shared" si="228"/>
        <v>0</v>
      </c>
      <c r="BB276" s="66">
        <f t="shared" ca="1" si="229"/>
        <v>0</v>
      </c>
      <c r="BC276" s="65">
        <f t="shared" ca="1" si="230"/>
        <v>0</v>
      </c>
      <c r="BE276" s="64" t="e">
        <f t="shared" si="187"/>
        <v>#REF!</v>
      </c>
      <c r="BF276" s="35" t="e">
        <f>IF(BE276&lt;&gt;0,"MEDIDO","NÃO MEDIDO")</f>
        <v>#REF!</v>
      </c>
    </row>
    <row r="277" spans="1:60" ht="21.75" customHeight="1" thickBot="1" x14ac:dyDescent="0.25">
      <c r="C277" s="192" t="s">
        <v>49</v>
      </c>
      <c r="D277" s="193"/>
      <c r="E277" s="193"/>
      <c r="F277" s="194"/>
      <c r="G277" s="63">
        <v>104837</v>
      </c>
      <c r="H277" s="63">
        <v>160423.74</v>
      </c>
      <c r="I277" s="195"/>
      <c r="J277" s="197" t="s">
        <v>48</v>
      </c>
      <c r="K277" s="199">
        <f>SUM($K15:$K276)</f>
        <v>2091206.5699999989</v>
      </c>
      <c r="L277" s="201" t="s">
        <v>48</v>
      </c>
      <c r="M277" s="199">
        <f>SUM(M15:M276)</f>
        <v>89601.049999999988</v>
      </c>
      <c r="N277" s="212" t="s">
        <v>47</v>
      </c>
      <c r="O277" s="199">
        <f>SUM($O15:$O276)</f>
        <v>14321.97</v>
      </c>
      <c r="P277" s="199">
        <f>SUM($P15:$P276)</f>
        <v>0</v>
      </c>
      <c r="Q277" s="212" t="s">
        <v>47</v>
      </c>
      <c r="R277" s="199">
        <f>SUM($R15:$R276)</f>
        <v>37952.779999999992</v>
      </c>
      <c r="S277" s="199">
        <f>SUM($S15:$S276)</f>
        <v>0</v>
      </c>
      <c r="T277" s="212" t="s">
        <v>47</v>
      </c>
      <c r="U277" s="199">
        <f>SUM($U15:$U276)</f>
        <v>51521.34</v>
      </c>
      <c r="V277" s="199">
        <f>SUM($V15:$V276)</f>
        <v>0</v>
      </c>
      <c r="W277" s="212" t="s">
        <v>47</v>
      </c>
      <c r="X277" s="199">
        <f>SUM($X15:$X276)</f>
        <v>31602.449999999997</v>
      </c>
      <c r="Y277" s="199">
        <f>SUM($Y15:$Y276)</f>
        <v>0</v>
      </c>
      <c r="Z277" s="212" t="s">
        <v>47</v>
      </c>
      <c r="AA277" s="199">
        <f>SUM($AA15:$AA276)</f>
        <v>37016.46</v>
      </c>
      <c r="AB277" s="199">
        <f>SUM($AB15:$AB25)</f>
        <v>0</v>
      </c>
      <c r="AC277" s="212" t="s">
        <v>47</v>
      </c>
      <c r="AD277" s="199">
        <f>SUM($AD15:$AD276)</f>
        <v>26699.66</v>
      </c>
      <c r="AE277" s="199">
        <f>SUM($AE15:$AE276)</f>
        <v>0</v>
      </c>
      <c r="AF277" s="212" t="s">
        <v>47</v>
      </c>
      <c r="AG277" s="199">
        <f>SUM($AG15:$AG276)</f>
        <v>43281.18</v>
      </c>
      <c r="AH277" s="199">
        <f>SUM($AH15:$AH276)</f>
        <v>0</v>
      </c>
      <c r="AI277" s="212" t="s">
        <v>47</v>
      </c>
      <c r="AJ277" s="199">
        <f>SUM($AJ15:$AJ276)</f>
        <v>190703.27000000005</v>
      </c>
      <c r="AK277" s="199">
        <f>SUM($AK15:$AK276)</f>
        <v>0</v>
      </c>
      <c r="AL277" s="212" t="s">
        <v>47</v>
      </c>
      <c r="AM277" s="199">
        <f>SUM($AM15:$AM276)</f>
        <v>177215.37999999998</v>
      </c>
      <c r="AN277" s="199">
        <f>SUM($AN15:$AN276)</f>
        <v>0</v>
      </c>
      <c r="AO277" s="212" t="s">
        <v>47</v>
      </c>
      <c r="AP277" s="199">
        <f>SUM($AP15:$AP276)</f>
        <v>142720.77000000002</v>
      </c>
      <c r="AQ277" s="199">
        <f>SUM($AQ15:$AQ276)</f>
        <v>50517.31</v>
      </c>
      <c r="AR277" s="212" t="s">
        <v>47</v>
      </c>
      <c r="AS277" s="199">
        <f>SUM($AS15:$AS276)</f>
        <v>94479.859999999986</v>
      </c>
      <c r="AT277" s="199">
        <f>SUM($AT15:$AT276)</f>
        <v>23585.43</v>
      </c>
      <c r="AU277" s="212" t="s">
        <v>47</v>
      </c>
      <c r="AV277" s="199">
        <f>SUM($AV15:$AV276)</f>
        <v>900461.25000000012</v>
      </c>
      <c r="AW277" s="199">
        <f>SUM($AW15:$AW276)</f>
        <v>11311.54</v>
      </c>
      <c r="AX277" s="204" t="s">
        <v>46</v>
      </c>
      <c r="AY277" s="199">
        <f ca="1">SUM(AY15:AY276)</f>
        <v>1747976.3699999994</v>
      </c>
      <c r="AZ277" s="199">
        <f ca="1">SUM(AZ15:AZ276)</f>
        <v>85414.28</v>
      </c>
      <c r="BA277" s="213" t="s">
        <v>45</v>
      </c>
      <c r="BB277" s="199">
        <f ca="1">SUM(BB15:BB276)</f>
        <v>343230.19999999995</v>
      </c>
      <c r="BC277" s="199">
        <f ca="1">SUM(BC15:BC276)</f>
        <v>4186.7699999999895</v>
      </c>
      <c r="BE277" s="33"/>
      <c r="BF277" s="53" t="s">
        <v>21</v>
      </c>
    </row>
    <row r="278" spans="1:60" ht="39" customHeight="1" thickBot="1" x14ac:dyDescent="0.25">
      <c r="C278" s="192" t="s">
        <v>44</v>
      </c>
      <c r="D278" s="193"/>
      <c r="E278" s="193"/>
      <c r="F278" s="194"/>
      <c r="G278" s="32">
        <v>-204753.94</v>
      </c>
      <c r="H278" s="32">
        <v>270582.96999999997</v>
      </c>
      <c r="I278" s="196"/>
      <c r="J278" s="198"/>
      <c r="K278" s="200"/>
      <c r="L278" s="202"/>
      <c r="M278" s="200"/>
      <c r="N278" s="212"/>
      <c r="O278" s="200"/>
      <c r="P278" s="200"/>
      <c r="Q278" s="212"/>
      <c r="R278" s="200"/>
      <c r="S278" s="200"/>
      <c r="T278" s="212"/>
      <c r="U278" s="200"/>
      <c r="V278" s="200"/>
      <c r="W278" s="212"/>
      <c r="X278" s="200"/>
      <c r="Y278" s="200"/>
      <c r="Z278" s="212"/>
      <c r="AA278" s="200"/>
      <c r="AB278" s="200"/>
      <c r="AC278" s="212"/>
      <c r="AD278" s="200"/>
      <c r="AE278" s="200"/>
      <c r="AF278" s="212"/>
      <c r="AG278" s="200"/>
      <c r="AH278" s="200"/>
      <c r="AI278" s="212"/>
      <c r="AJ278" s="200"/>
      <c r="AK278" s="200"/>
      <c r="AL278" s="212"/>
      <c r="AM278" s="200"/>
      <c r="AN278" s="200"/>
      <c r="AO278" s="212"/>
      <c r="AP278" s="200"/>
      <c r="AQ278" s="200"/>
      <c r="AR278" s="212"/>
      <c r="AS278" s="200"/>
      <c r="AT278" s="200"/>
      <c r="AU278" s="212"/>
      <c r="AV278" s="200"/>
      <c r="AW278" s="200"/>
      <c r="AX278" s="205"/>
      <c r="AY278" s="200"/>
      <c r="AZ278" s="200"/>
      <c r="BA278" s="214"/>
      <c r="BB278" s="200"/>
      <c r="BC278" s="200"/>
      <c r="BE278" s="33"/>
      <c r="BF278" s="53" t="s">
        <v>21</v>
      </c>
    </row>
    <row r="279" spans="1:60" ht="58.5" customHeight="1" thickBot="1" x14ac:dyDescent="0.25">
      <c r="C279" s="225" t="s">
        <v>142</v>
      </c>
      <c r="D279" s="226"/>
      <c r="E279" s="226"/>
      <c r="F279" s="226"/>
      <c r="G279" s="226"/>
      <c r="H279" s="226"/>
      <c r="I279" s="227"/>
      <c r="J279" s="31" t="s">
        <v>41</v>
      </c>
      <c r="K279" s="26">
        <f>K277*(1-$BB$7)</f>
        <v>1474045.0116088686</v>
      </c>
      <c r="L279" s="237" t="s">
        <v>37</v>
      </c>
      <c r="M279" s="238"/>
      <c r="N279" s="30" t="s">
        <v>40</v>
      </c>
      <c r="O279" s="26">
        <f>SUM(O277)*(1-$BB$7)</f>
        <v>10095.238192997776</v>
      </c>
      <c r="P279" s="25" t="s">
        <v>37</v>
      </c>
      <c r="Q279" s="30" t="s">
        <v>40</v>
      </c>
      <c r="R279" s="29">
        <f>SUM(R277)*(1-$BB$7)</f>
        <v>26752.070712788958</v>
      </c>
      <c r="S279" s="25" t="s">
        <v>37</v>
      </c>
      <c r="T279" s="30" t="s">
        <v>40</v>
      </c>
      <c r="U279" s="29">
        <f>SUM(U277)*(1-$BB$7)</f>
        <v>36316.246949436711</v>
      </c>
      <c r="V279" s="25" t="s">
        <v>37</v>
      </c>
      <c r="W279" s="30" t="s">
        <v>40</v>
      </c>
      <c r="X279" s="29">
        <f>SUM(X277)*(1-$BB$7)</f>
        <v>22275.864300253565</v>
      </c>
      <c r="Y279" s="25" t="s">
        <v>37</v>
      </c>
      <c r="Z279" s="30" t="s">
        <v>40</v>
      </c>
      <c r="AA279" s="29">
        <f>SUM(AA277)*(1-$BB$7)</f>
        <v>26092.079564583259</v>
      </c>
      <c r="AB279" s="25" t="s">
        <v>37</v>
      </c>
      <c r="AC279" s="30" t="s">
        <v>40</v>
      </c>
      <c r="AD279" s="26">
        <f>SUM(AD277)*(1-$BB$7)</f>
        <v>18819.996646554562</v>
      </c>
      <c r="AE279" s="25" t="s">
        <v>37</v>
      </c>
      <c r="AF279" s="30" t="s">
        <v>40</v>
      </c>
      <c r="AG279" s="26">
        <f>SUM(AG277)*(1-$BB$7)</f>
        <v>30507.941391722754</v>
      </c>
      <c r="AH279" s="25" t="s">
        <v>37</v>
      </c>
      <c r="AI279" s="30" t="s">
        <v>40</v>
      </c>
      <c r="AJ279" s="29">
        <f>SUM(AJ277)*(1-$BB$7)</f>
        <v>134422.49458933147</v>
      </c>
      <c r="AK279" s="25" t="s">
        <v>37</v>
      </c>
      <c r="AL279" s="30" t="s">
        <v>40</v>
      </c>
      <c r="AM279" s="29">
        <f>SUM(AM277)*(1-$BB$7)</f>
        <v>124915.18084192427</v>
      </c>
      <c r="AN279" s="25" t="s">
        <v>37</v>
      </c>
      <c r="AO279" s="30" t="s">
        <v>40</v>
      </c>
      <c r="AP279" s="26">
        <f>SUM(AP277)*(1-$BB$7)</f>
        <v>100600.69726706951</v>
      </c>
      <c r="AQ279" s="25" t="s">
        <v>37</v>
      </c>
      <c r="AR279" s="30" t="s">
        <v>40</v>
      </c>
      <c r="AS279" s="29">
        <f>SUM(AS277)*(1-$BB$7)</f>
        <v>66596.752481752352</v>
      </c>
      <c r="AT279" s="25" t="s">
        <v>37</v>
      </c>
      <c r="AU279" s="30" t="s">
        <v>40</v>
      </c>
      <c r="AV279" s="26">
        <f>SUM(AV277)*(1-$BB$7)</f>
        <v>634715.11267755204</v>
      </c>
      <c r="AW279" s="25" t="s">
        <v>37</v>
      </c>
      <c r="AX279" s="28" t="s">
        <v>39</v>
      </c>
      <c r="AY279" s="26">
        <f>O279+R279+U279+X279+AA279+AD279+AG279+AJ279+AP279+AS279</f>
        <v>472479.38209649088</v>
      </c>
      <c r="AZ279" s="25" t="s">
        <v>37</v>
      </c>
      <c r="BA279" s="27" t="s">
        <v>38</v>
      </c>
      <c r="BB279" s="26">
        <f ca="1">BB277*(1-$BB$7)</f>
        <v>241935.33599290217</v>
      </c>
      <c r="BC279" s="25" t="s">
        <v>37</v>
      </c>
      <c r="BE279" s="33"/>
      <c r="BF279" s="53" t="s">
        <v>21</v>
      </c>
    </row>
    <row r="280" spans="1:60" ht="32.25" customHeight="1" thickBot="1" x14ac:dyDescent="0.25">
      <c r="C280" s="228"/>
      <c r="D280" s="229"/>
      <c r="E280" s="229"/>
      <c r="F280" s="229"/>
      <c r="G280" s="229"/>
      <c r="H280" s="229"/>
      <c r="I280" s="230"/>
      <c r="J280" s="223" t="s">
        <v>141</v>
      </c>
      <c r="K280" s="224"/>
      <c r="L280" s="220">
        <f>K279+M277</f>
        <v>1563646.0616088687</v>
      </c>
      <c r="M280" s="221"/>
      <c r="N280" s="23" t="s">
        <v>140</v>
      </c>
      <c r="O280" s="219">
        <f>O279+P277</f>
        <v>10095.238192997776</v>
      </c>
      <c r="P280" s="219"/>
      <c r="Q280" s="23" t="s">
        <v>140</v>
      </c>
      <c r="R280" s="219">
        <f>R279+S277</f>
        <v>26752.070712788958</v>
      </c>
      <c r="S280" s="219"/>
      <c r="T280" s="23" t="s">
        <v>140</v>
      </c>
      <c r="U280" s="219">
        <f>U279+V277</f>
        <v>36316.246949436711</v>
      </c>
      <c r="V280" s="219"/>
      <c r="W280" s="23" t="s">
        <v>140</v>
      </c>
      <c r="X280" s="219">
        <f>X279+Y277</f>
        <v>22275.864300253565</v>
      </c>
      <c r="Y280" s="219"/>
      <c r="Z280" s="23" t="s">
        <v>140</v>
      </c>
      <c r="AA280" s="219">
        <f>AA279+AB277</f>
        <v>26092.079564583259</v>
      </c>
      <c r="AB280" s="219"/>
      <c r="AC280" s="23" t="s">
        <v>140</v>
      </c>
      <c r="AD280" s="219">
        <f>AD279+AE277</f>
        <v>18819.996646554562</v>
      </c>
      <c r="AE280" s="219"/>
      <c r="AF280" s="23" t="s">
        <v>140</v>
      </c>
      <c r="AG280" s="219">
        <f>AG279+AH277</f>
        <v>30507.941391722754</v>
      </c>
      <c r="AH280" s="219"/>
      <c r="AI280" s="23" t="s">
        <v>140</v>
      </c>
      <c r="AJ280" s="219">
        <f>AJ279+AK277</f>
        <v>134422.49458933147</v>
      </c>
      <c r="AK280" s="219"/>
      <c r="AL280" s="23" t="s">
        <v>140</v>
      </c>
      <c r="AM280" s="219">
        <f>AM279+AN277</f>
        <v>124915.18084192427</v>
      </c>
      <c r="AN280" s="219"/>
      <c r="AO280" s="23" t="s">
        <v>140</v>
      </c>
      <c r="AP280" s="219">
        <f>AP279+AQ277</f>
        <v>151118.00726706951</v>
      </c>
      <c r="AQ280" s="219"/>
      <c r="AR280" s="23" t="s">
        <v>140</v>
      </c>
      <c r="AS280" s="219">
        <f>AS279+AT277</f>
        <v>90182.182481752359</v>
      </c>
      <c r="AT280" s="219"/>
      <c r="AU280" s="23" t="s">
        <v>140</v>
      </c>
      <c r="AV280" s="219">
        <f>AV279+AW277</f>
        <v>646026.65267755208</v>
      </c>
      <c r="AW280" s="219"/>
      <c r="AX280" s="23" t="s">
        <v>139</v>
      </c>
      <c r="AY280" s="220">
        <f>O280+R280+U280+X280+AA280+AD280+AG280+AJ280+AM280+AP280+AS280+AV280</f>
        <v>1317523.9556159673</v>
      </c>
      <c r="AZ280" s="221"/>
      <c r="BA280" s="22" t="s">
        <v>138</v>
      </c>
      <c r="BB280" s="219">
        <f>L280-AY280</f>
        <v>246122.10599290137</v>
      </c>
      <c r="BC280" s="219"/>
      <c r="BE280" s="33"/>
      <c r="BF280" s="53" t="s">
        <v>21</v>
      </c>
    </row>
    <row r="281" spans="1:60" s="21" customFormat="1" ht="30" customHeight="1" x14ac:dyDescent="0.2">
      <c r="C281" s="222" t="s">
        <v>137</v>
      </c>
      <c r="D281" s="190"/>
      <c r="E281" s="190"/>
      <c r="F281" s="190"/>
      <c r="G281" s="190"/>
      <c r="H281" s="190"/>
      <c r="I281" s="190"/>
      <c r="J281" s="190"/>
      <c r="K281" s="190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0"/>
      <c r="AT281" s="190"/>
      <c r="AU281" s="190"/>
      <c r="AV281" s="190"/>
      <c r="AW281" s="190"/>
      <c r="AX281" s="190"/>
      <c r="AY281" s="190"/>
      <c r="AZ281" s="190"/>
      <c r="BA281" s="190"/>
      <c r="BB281" s="190"/>
      <c r="BC281" s="190"/>
      <c r="BD281"/>
      <c r="BE281" s="33"/>
      <c r="BF281" s="53" t="s">
        <v>21</v>
      </c>
      <c r="BG281" s="62"/>
      <c r="BH281" s="62"/>
    </row>
    <row r="282" spans="1:60" ht="30" customHeight="1" x14ac:dyDescent="0.2">
      <c r="A282" s="1" t="s">
        <v>55</v>
      </c>
      <c r="C282" s="61" t="s">
        <v>136</v>
      </c>
      <c r="D282" s="59" t="s">
        <v>135</v>
      </c>
      <c r="E282" s="7"/>
      <c r="F282" s="49"/>
      <c r="G282" s="50"/>
      <c r="H282" s="50">
        <v>0</v>
      </c>
      <c r="I282" s="49"/>
      <c r="J282" s="48"/>
      <c r="K282" s="48"/>
      <c r="L282" s="47"/>
      <c r="M282" s="46"/>
      <c r="N282" s="42"/>
      <c r="O282" s="42">
        <f>ROUND($J282*$N282,2)</f>
        <v>0</v>
      </c>
      <c r="P282" s="42">
        <f>ROUND($L$17*$N$17,2)</f>
        <v>0</v>
      </c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>
        <f t="shared" ref="AJ282:AJ329" si="234">ROUND($AI282*$J282,2)</f>
        <v>0</v>
      </c>
      <c r="AK282" s="42">
        <f t="shared" ref="AK282:AK329" si="235">ROUND($AI282*$L282,2)</f>
        <v>0</v>
      </c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1">
        <f t="shared" ref="AX282:AX329" si="236">SUMIF($N$10:$AT$10,"QUANTIDADE",N282:AT282)</f>
        <v>0</v>
      </c>
      <c r="AY282" s="41"/>
      <c r="AZ282" s="40"/>
      <c r="BA282" s="39">
        <f t="shared" ref="BA282:BA329" si="237">I282-AX282</f>
        <v>0</v>
      </c>
      <c r="BB282" s="58">
        <f t="shared" ref="BB282:BB329" si="238">K282-AY282</f>
        <v>0</v>
      </c>
      <c r="BC282" s="57">
        <f t="shared" ref="BC282:BC329" si="239">M282-AZ282</f>
        <v>0</v>
      </c>
      <c r="BE282" s="33"/>
      <c r="BF282" s="53" t="str">
        <f>IF(COUNTIF(BF283:BF285,"MEDIDO")&lt;&gt;0,"MEDIDO","NÃO MEDIDO")</f>
        <v>NÃO MEDIDO</v>
      </c>
    </row>
    <row r="283" spans="1:60" ht="30" customHeight="1" x14ac:dyDescent="0.2">
      <c r="A283" s="1" t="s">
        <v>55</v>
      </c>
      <c r="C283" s="60">
        <v>10300</v>
      </c>
      <c r="D283" s="59" t="s">
        <v>134</v>
      </c>
      <c r="E283" s="7"/>
      <c r="F283" s="49"/>
      <c r="G283" s="50"/>
      <c r="H283" s="50">
        <v>0</v>
      </c>
      <c r="I283" s="49"/>
      <c r="J283" s="48"/>
      <c r="K283" s="48"/>
      <c r="L283" s="47"/>
      <c r="M283" s="46"/>
      <c r="N283" s="42"/>
      <c r="O283" s="42">
        <f>ROUND($J283*$N283,2)</f>
        <v>0</v>
      </c>
      <c r="P283" s="42">
        <f>ROUND($L$17*$N$17,2)</f>
        <v>0</v>
      </c>
      <c r="Q283" s="42"/>
      <c r="R283" s="42"/>
      <c r="S283" s="42">
        <f>ROUND($L283*$Q283,2)</f>
        <v>0</v>
      </c>
      <c r="T283" s="42"/>
      <c r="U283" s="42"/>
      <c r="V283" s="42">
        <f t="shared" ref="V283:V329" si="240">ROUND($L283*$T283,2)</f>
        <v>0</v>
      </c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>
        <f t="shared" si="234"/>
        <v>0</v>
      </c>
      <c r="AK283" s="42">
        <f t="shared" si="235"/>
        <v>0</v>
      </c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1">
        <f t="shared" si="236"/>
        <v>0</v>
      </c>
      <c r="AY283" s="41"/>
      <c r="AZ283" s="40"/>
      <c r="BA283" s="39">
        <f t="shared" si="237"/>
        <v>0</v>
      </c>
      <c r="BB283" s="58">
        <f t="shared" si="238"/>
        <v>0</v>
      </c>
      <c r="BC283" s="57">
        <f t="shared" si="239"/>
        <v>0</v>
      </c>
      <c r="BE283" s="33" t="e">
        <f t="shared" ref="BE283:BE329" si="241">INDEX($N$11:$AT$329,ROW()-9,MATCH($BE$11,$N$11:$AT$11,0))</f>
        <v>#N/A</v>
      </c>
      <c r="BF283" s="53" t="str">
        <f>IF(COUNTIF(BF284:BF285,"MEDIDO")&lt;&gt;0,"MEDIDO","NÃO MEDIDO")</f>
        <v>NÃO MEDIDO</v>
      </c>
    </row>
    <row r="284" spans="1:60" ht="30" customHeight="1" x14ac:dyDescent="0.2">
      <c r="A284" s="21" t="s">
        <v>53</v>
      </c>
      <c r="B284" s="21"/>
      <c r="C284" s="52" t="s">
        <v>133</v>
      </c>
      <c r="D284" s="51" t="s">
        <v>132</v>
      </c>
      <c r="E284" s="7" t="s">
        <v>125</v>
      </c>
      <c r="F284" s="49">
        <v>4</v>
      </c>
      <c r="G284" s="50"/>
      <c r="H284" s="50">
        <v>0</v>
      </c>
      <c r="I284" s="49">
        <f t="shared" ref="I284:I329" si="242">F284+G284+H284</f>
        <v>4</v>
      </c>
      <c r="J284" s="48">
        <v>7152.25</v>
      </c>
      <c r="K284" s="48">
        <f t="shared" ref="K284:K329" si="243">ROUND(($F284*$J284),2)+ROUND(($G284*$J284),2)+ROUND(($H284*$J284),2)</f>
        <v>28609</v>
      </c>
      <c r="L284" s="47"/>
      <c r="M284" s="46">
        <f t="shared" ref="M284:M329" si="244">ROUND(I284*L284,2)</f>
        <v>0</v>
      </c>
      <c r="N284" s="45"/>
      <c r="O284" s="42">
        <f>ROUND($N284*$J284,2)</f>
        <v>0</v>
      </c>
      <c r="P284" s="42">
        <f>ROUND(N284*L284,2)</f>
        <v>0</v>
      </c>
      <c r="Q284" s="42"/>
      <c r="R284" s="42">
        <f>ROUND($J284*$Q284,2)</f>
        <v>0</v>
      </c>
      <c r="S284" s="42">
        <f>ROUND($L284*$Q284,2)</f>
        <v>0</v>
      </c>
      <c r="T284" s="44"/>
      <c r="U284" s="42">
        <f t="shared" ref="U284:U329" si="245">ROUND($J284*$T284,2)</f>
        <v>0</v>
      </c>
      <c r="V284" s="42">
        <f t="shared" si="240"/>
        <v>0</v>
      </c>
      <c r="W284" s="44"/>
      <c r="X284" s="42">
        <f t="shared" ref="X284:X329" si="246">ROUND($J284*$W284,2)</f>
        <v>0</v>
      </c>
      <c r="Y284" s="42">
        <f t="shared" ref="Y284:Y329" si="247">ROUND($L284*$W284,2)</f>
        <v>0</v>
      </c>
      <c r="Z284" s="44"/>
      <c r="AA284" s="42">
        <f t="shared" ref="AA284:AA329" si="248">ROUND($J284*$Z284,2)</f>
        <v>0</v>
      </c>
      <c r="AB284" s="42">
        <f t="shared" ref="AB284:AB329" si="249">ROUND($L284*$Z284,2)</f>
        <v>0</v>
      </c>
      <c r="AC284" s="44"/>
      <c r="AD284" s="43">
        <f t="shared" ref="AD284:AD329" si="250">ROUND($J284*$AC284,2)</f>
        <v>0</v>
      </c>
      <c r="AE284" s="42">
        <f t="shared" ref="AE284:AE329" si="251">ROUND($L284*$AC284,2)</f>
        <v>0</v>
      </c>
      <c r="AF284" s="44"/>
      <c r="AG284" s="43">
        <f>ROUND($J284*$AF284,2)</f>
        <v>0</v>
      </c>
      <c r="AH284" s="42">
        <f>ROUND($L284*$AF284,2)</f>
        <v>0</v>
      </c>
      <c r="AI284" s="56">
        <v>1.6531986999999999</v>
      </c>
      <c r="AJ284" s="42">
        <f t="shared" si="234"/>
        <v>11824.09</v>
      </c>
      <c r="AK284" s="42">
        <f t="shared" si="235"/>
        <v>0</v>
      </c>
      <c r="AL284" s="56">
        <v>4.9282600000000003E-3</v>
      </c>
      <c r="AM284" s="43">
        <f t="shared" ref="AM284:AM329" si="252">ROUND($AL284*$J284,2)</f>
        <v>35.25</v>
      </c>
      <c r="AN284" s="42">
        <f t="shared" ref="AN284:AN329" si="253">ROUND($AL284*$L284,2)</f>
        <v>0</v>
      </c>
      <c r="AO284" s="42"/>
      <c r="AP284" s="42">
        <f>ROUND($J284*$AO284,2)</f>
        <v>0</v>
      </c>
      <c r="AQ284" s="42">
        <f>ROUND($L284*$AO284,2)</f>
        <v>0</v>
      </c>
      <c r="AR284" s="42"/>
      <c r="AS284" s="43">
        <f>ROUND($J284*$AR284,2)</f>
        <v>0</v>
      </c>
      <c r="AT284" s="42">
        <f>ROUND($L284*$AR284,2)</f>
        <v>0</v>
      </c>
      <c r="AU284" s="42"/>
      <c r="AV284" s="42">
        <f t="shared" ref="AV284:AV329" si="254">ROUND($J284*$AU284,2)</f>
        <v>0</v>
      </c>
      <c r="AW284" s="42">
        <f t="shared" ref="AW284:AW329" si="255">ROUND($L284*$AU284,2)</f>
        <v>0</v>
      </c>
      <c r="AX284" s="55">
        <f t="shared" si="236"/>
        <v>1.6581269599999999</v>
      </c>
      <c r="AY284" s="41">
        <f t="shared" ref="AY284:AY329" ca="1" si="256">SUMIF($O$11:$AT$12,"COM DESCONTO",O284:AT284)</f>
        <v>11859.34</v>
      </c>
      <c r="AZ284" s="40">
        <f t="shared" ref="AZ284:AZ329" ca="1" si="257">SUMIF($O$11:$AT$12,"SEM DESCONTO",O284:AT284)</f>
        <v>0</v>
      </c>
      <c r="BA284" s="54">
        <f t="shared" si="237"/>
        <v>2.3418730400000003</v>
      </c>
      <c r="BB284" s="38">
        <f t="shared" ca="1" si="238"/>
        <v>16749.66</v>
      </c>
      <c r="BC284" s="37">
        <f t="shared" ca="1" si="239"/>
        <v>0</v>
      </c>
      <c r="BE284" s="33" t="e">
        <f t="shared" si="241"/>
        <v>#N/A</v>
      </c>
      <c r="BF284" s="35" t="e">
        <f>IF(BE284&lt;&gt;0,"MEDIDO","NÃO MEDIDO")</f>
        <v>#N/A</v>
      </c>
    </row>
    <row r="285" spans="1:60" ht="30" customHeight="1" x14ac:dyDescent="0.2">
      <c r="A285" s="21" t="s">
        <v>53</v>
      </c>
      <c r="B285" s="21"/>
      <c r="C285" s="52" t="s">
        <v>131</v>
      </c>
      <c r="D285" s="51" t="s">
        <v>130</v>
      </c>
      <c r="E285" s="7" t="s">
        <v>125</v>
      </c>
      <c r="F285" s="49">
        <v>4</v>
      </c>
      <c r="G285" s="50"/>
      <c r="H285" s="50">
        <v>0</v>
      </c>
      <c r="I285" s="49">
        <f t="shared" si="242"/>
        <v>4</v>
      </c>
      <c r="J285" s="48">
        <v>2707.22</v>
      </c>
      <c r="K285" s="48">
        <f t="shared" si="243"/>
        <v>10828.88</v>
      </c>
      <c r="L285" s="47"/>
      <c r="M285" s="46">
        <f t="shared" si="244"/>
        <v>0</v>
      </c>
      <c r="N285" s="45"/>
      <c r="O285" s="42">
        <f>ROUND($N285*$J285,2)</f>
        <v>0</v>
      </c>
      <c r="P285" s="42">
        <f>ROUND(N285*L285,2)</f>
        <v>0</v>
      </c>
      <c r="Q285" s="42"/>
      <c r="R285" s="42">
        <f>ROUND($J285*$Q285,2)</f>
        <v>0</v>
      </c>
      <c r="S285" s="42">
        <f>ROUND($L285*$Q285,2)</f>
        <v>0</v>
      </c>
      <c r="T285" s="44"/>
      <c r="U285" s="42">
        <f t="shared" si="245"/>
        <v>0</v>
      </c>
      <c r="V285" s="42">
        <f t="shared" si="240"/>
        <v>0</v>
      </c>
      <c r="W285" s="44"/>
      <c r="X285" s="42">
        <f t="shared" si="246"/>
        <v>0</v>
      </c>
      <c r="Y285" s="42">
        <f t="shared" si="247"/>
        <v>0</v>
      </c>
      <c r="Z285" s="44"/>
      <c r="AA285" s="42">
        <f t="shared" si="248"/>
        <v>0</v>
      </c>
      <c r="AB285" s="42">
        <f t="shared" si="249"/>
        <v>0</v>
      </c>
      <c r="AC285" s="44"/>
      <c r="AD285" s="43">
        <f t="shared" si="250"/>
        <v>0</v>
      </c>
      <c r="AE285" s="42">
        <f t="shared" si="251"/>
        <v>0</v>
      </c>
      <c r="AF285" s="44"/>
      <c r="AG285" s="43">
        <f>ROUND($J285*$AF285,2)</f>
        <v>0</v>
      </c>
      <c r="AH285" s="42">
        <f>ROUND($L285*$AF285,2)</f>
        <v>0</v>
      </c>
      <c r="AI285" s="56">
        <v>1.6531986999999999</v>
      </c>
      <c r="AJ285" s="42">
        <f t="shared" si="234"/>
        <v>4475.57</v>
      </c>
      <c r="AK285" s="42">
        <f t="shared" si="235"/>
        <v>0</v>
      </c>
      <c r="AL285" s="56">
        <v>4.9282600000000003E-3</v>
      </c>
      <c r="AM285" s="43">
        <f t="shared" si="252"/>
        <v>13.34</v>
      </c>
      <c r="AN285" s="42">
        <f t="shared" si="253"/>
        <v>0</v>
      </c>
      <c r="AO285" s="42"/>
      <c r="AP285" s="42">
        <f>ROUND($J285*$AO285,2)</f>
        <v>0</v>
      </c>
      <c r="AQ285" s="42">
        <f>ROUND($L285*$AO285,2)</f>
        <v>0</v>
      </c>
      <c r="AR285" s="42"/>
      <c r="AS285" s="43">
        <f>ROUND($J285*$AR285,2)</f>
        <v>0</v>
      </c>
      <c r="AT285" s="42">
        <f>ROUND($L285*$AR285,2)</f>
        <v>0</v>
      </c>
      <c r="AU285" s="42"/>
      <c r="AV285" s="42">
        <f t="shared" si="254"/>
        <v>0</v>
      </c>
      <c r="AW285" s="42">
        <f t="shared" si="255"/>
        <v>0</v>
      </c>
      <c r="AX285" s="55">
        <f t="shared" si="236"/>
        <v>1.6581269599999999</v>
      </c>
      <c r="AY285" s="41">
        <f t="shared" ca="1" si="256"/>
        <v>4488.91</v>
      </c>
      <c r="AZ285" s="40">
        <f t="shared" ca="1" si="257"/>
        <v>0</v>
      </c>
      <c r="BA285" s="54">
        <f t="shared" si="237"/>
        <v>2.3418730400000003</v>
      </c>
      <c r="BB285" s="38">
        <f t="shared" ca="1" si="238"/>
        <v>6339.9699999999993</v>
      </c>
      <c r="BC285" s="37">
        <f t="shared" ca="1" si="239"/>
        <v>0</v>
      </c>
      <c r="BE285" s="33" t="e">
        <f t="shared" si="241"/>
        <v>#N/A</v>
      </c>
      <c r="BF285" s="35" t="e">
        <f>IF(BE285&lt;&gt;0,"MEDIDO","NÃO MEDIDO")</f>
        <v>#N/A</v>
      </c>
    </row>
    <row r="286" spans="1:60" ht="30" customHeight="1" x14ac:dyDescent="0.2">
      <c r="A286" s="21" t="s">
        <v>55</v>
      </c>
      <c r="B286" s="21"/>
      <c r="C286" s="52">
        <v>1</v>
      </c>
      <c r="D286" s="51" t="s">
        <v>129</v>
      </c>
      <c r="E286" s="7"/>
      <c r="F286" s="49"/>
      <c r="G286" s="50"/>
      <c r="H286" s="50">
        <v>0</v>
      </c>
      <c r="I286" s="49">
        <f t="shared" si="242"/>
        <v>0</v>
      </c>
      <c r="J286" s="48"/>
      <c r="K286" s="48">
        <f t="shared" si="243"/>
        <v>0</v>
      </c>
      <c r="L286" s="47"/>
      <c r="M286" s="46">
        <f t="shared" si="244"/>
        <v>0</v>
      </c>
      <c r="N286" s="45"/>
      <c r="O286" s="42"/>
      <c r="P286" s="42"/>
      <c r="Q286" s="42"/>
      <c r="R286" s="42"/>
      <c r="S286" s="42"/>
      <c r="T286" s="44"/>
      <c r="U286" s="42">
        <f t="shared" si="245"/>
        <v>0</v>
      </c>
      <c r="V286" s="42">
        <f t="shared" si="240"/>
        <v>0</v>
      </c>
      <c r="W286" s="44"/>
      <c r="X286" s="42">
        <f t="shared" si="246"/>
        <v>0</v>
      </c>
      <c r="Y286" s="42">
        <f t="shared" si="247"/>
        <v>0</v>
      </c>
      <c r="Z286" s="44"/>
      <c r="AA286" s="42">
        <f t="shared" si="248"/>
        <v>0</v>
      </c>
      <c r="AB286" s="42">
        <f t="shared" si="249"/>
        <v>0</v>
      </c>
      <c r="AC286" s="44"/>
      <c r="AD286" s="43">
        <f t="shared" si="250"/>
        <v>0</v>
      </c>
      <c r="AE286" s="42">
        <f t="shared" si="251"/>
        <v>0</v>
      </c>
      <c r="AF286" s="44"/>
      <c r="AG286" s="43"/>
      <c r="AH286" s="42"/>
      <c r="AI286" s="42"/>
      <c r="AJ286" s="42">
        <f t="shared" si="234"/>
        <v>0</v>
      </c>
      <c r="AK286" s="42">
        <f t="shared" si="235"/>
        <v>0</v>
      </c>
      <c r="AL286" s="42"/>
      <c r="AM286" s="43">
        <f t="shared" si="252"/>
        <v>0</v>
      </c>
      <c r="AN286" s="42">
        <f t="shared" si="253"/>
        <v>0</v>
      </c>
      <c r="AO286" s="42"/>
      <c r="AP286" s="42"/>
      <c r="AQ286" s="42"/>
      <c r="AR286" s="42"/>
      <c r="AS286" s="43"/>
      <c r="AT286" s="42"/>
      <c r="AU286" s="42"/>
      <c r="AV286" s="42">
        <f t="shared" si="254"/>
        <v>0</v>
      </c>
      <c r="AW286" s="42">
        <f t="shared" si="255"/>
        <v>0</v>
      </c>
      <c r="AX286" s="41">
        <f t="shared" si="236"/>
        <v>0</v>
      </c>
      <c r="AY286" s="41">
        <f t="shared" ca="1" si="256"/>
        <v>0</v>
      </c>
      <c r="AZ286" s="40">
        <f t="shared" ca="1" si="257"/>
        <v>0</v>
      </c>
      <c r="BA286" s="39">
        <f t="shared" si="237"/>
        <v>0</v>
      </c>
      <c r="BB286" s="38">
        <f t="shared" ca="1" si="238"/>
        <v>0</v>
      </c>
      <c r="BC286" s="37">
        <f t="shared" ca="1" si="239"/>
        <v>0</v>
      </c>
      <c r="BE286" s="33" t="e">
        <f t="shared" si="241"/>
        <v>#N/A</v>
      </c>
      <c r="BF286" s="53" t="str">
        <f>IF(COUNTIF(BF287:BF288,"MEDIDO")&lt;&gt;0,"MEDIDO","NÃO MEDIDO")</f>
        <v>NÃO MEDIDO</v>
      </c>
    </row>
    <row r="287" spans="1:60" ht="30" customHeight="1" x14ac:dyDescent="0.2">
      <c r="A287" s="1" t="s">
        <v>55</v>
      </c>
      <c r="C287" s="52">
        <v>10900</v>
      </c>
      <c r="D287" s="51" t="s">
        <v>128</v>
      </c>
      <c r="E287" s="7"/>
      <c r="F287" s="49"/>
      <c r="G287" s="50"/>
      <c r="H287" s="50">
        <v>0</v>
      </c>
      <c r="I287" s="49">
        <f t="shared" si="242"/>
        <v>0</v>
      </c>
      <c r="J287" s="48"/>
      <c r="K287" s="48">
        <f t="shared" si="243"/>
        <v>0</v>
      </c>
      <c r="L287" s="47"/>
      <c r="M287" s="46">
        <f t="shared" si="244"/>
        <v>0</v>
      </c>
      <c r="N287" s="45"/>
      <c r="O287" s="42">
        <f t="shared" ref="O287:O329" si="258">ROUND($N287*$J287,2)</f>
        <v>0</v>
      </c>
      <c r="P287" s="42">
        <f t="shared" ref="P287:P329" si="259">ROUND(N287*L287,2)</f>
        <v>0</v>
      </c>
      <c r="Q287" s="42"/>
      <c r="R287" s="42">
        <f t="shared" ref="R287:R329" si="260">ROUND($J287*$Q287,2)</f>
        <v>0</v>
      </c>
      <c r="S287" s="42">
        <f t="shared" ref="S287:S329" si="261">ROUND($L287*$Q287,2)</f>
        <v>0</v>
      </c>
      <c r="T287" s="44"/>
      <c r="U287" s="42">
        <f t="shared" si="245"/>
        <v>0</v>
      </c>
      <c r="V287" s="42">
        <f t="shared" si="240"/>
        <v>0</v>
      </c>
      <c r="W287" s="44"/>
      <c r="X287" s="42">
        <f t="shared" si="246"/>
        <v>0</v>
      </c>
      <c r="Y287" s="42">
        <f t="shared" si="247"/>
        <v>0</v>
      </c>
      <c r="Z287" s="44"/>
      <c r="AA287" s="42">
        <f t="shared" si="248"/>
        <v>0</v>
      </c>
      <c r="AB287" s="42">
        <f t="shared" si="249"/>
        <v>0</v>
      </c>
      <c r="AC287" s="44"/>
      <c r="AD287" s="43">
        <f t="shared" si="250"/>
        <v>0</v>
      </c>
      <c r="AE287" s="42">
        <f t="shared" si="251"/>
        <v>0</v>
      </c>
      <c r="AF287" s="44"/>
      <c r="AG287" s="43">
        <f>ROUND($J287*$AF287,2)</f>
        <v>0</v>
      </c>
      <c r="AH287" s="42">
        <f>ROUND($L287*$AF287,2)</f>
        <v>0</v>
      </c>
      <c r="AI287" s="42"/>
      <c r="AJ287" s="42">
        <f t="shared" si="234"/>
        <v>0</v>
      </c>
      <c r="AK287" s="42">
        <f t="shared" si="235"/>
        <v>0</v>
      </c>
      <c r="AL287" s="42"/>
      <c r="AM287" s="43">
        <f t="shared" si="252"/>
        <v>0</v>
      </c>
      <c r="AN287" s="42">
        <f t="shared" si="253"/>
        <v>0</v>
      </c>
      <c r="AO287" s="42"/>
      <c r="AP287" s="42">
        <f>ROUND($J287*$AO287,2)</f>
        <v>0</v>
      </c>
      <c r="AQ287" s="42">
        <f>ROUND($L287*$AO287,2)</f>
        <v>0</v>
      </c>
      <c r="AR287" s="42"/>
      <c r="AS287" s="43">
        <f>ROUND($J287*$AR287,2)</f>
        <v>0</v>
      </c>
      <c r="AT287" s="42">
        <f>ROUND($L287*$AR287,2)</f>
        <v>0</v>
      </c>
      <c r="AU287" s="42"/>
      <c r="AV287" s="42">
        <f t="shared" si="254"/>
        <v>0</v>
      </c>
      <c r="AW287" s="42">
        <f t="shared" si="255"/>
        <v>0</v>
      </c>
      <c r="AX287" s="41">
        <f t="shared" si="236"/>
        <v>0</v>
      </c>
      <c r="AY287" s="41">
        <f t="shared" ca="1" si="256"/>
        <v>0</v>
      </c>
      <c r="AZ287" s="40">
        <f t="shared" ca="1" si="257"/>
        <v>0</v>
      </c>
      <c r="BA287" s="39">
        <f t="shared" si="237"/>
        <v>0</v>
      </c>
      <c r="BB287" s="38">
        <f t="shared" ca="1" si="238"/>
        <v>0</v>
      </c>
      <c r="BC287" s="37">
        <f t="shared" ca="1" si="239"/>
        <v>0</v>
      </c>
      <c r="BE287" s="33" t="e">
        <f t="shared" si="241"/>
        <v>#N/A</v>
      </c>
      <c r="BF287" s="53" t="str">
        <f>IF(COUNTIF(BF288:BF288,"MEDIDO")&lt;&gt;0,"MEDIDO","NÃO MEDIDO")</f>
        <v>NÃO MEDIDO</v>
      </c>
    </row>
    <row r="288" spans="1:60" ht="30" customHeight="1" x14ac:dyDescent="0.2">
      <c r="A288" s="21" t="s">
        <v>53</v>
      </c>
      <c r="B288" s="21"/>
      <c r="C288" s="52" t="s">
        <v>127</v>
      </c>
      <c r="D288" s="51" t="s">
        <v>126</v>
      </c>
      <c r="E288" s="7" t="s">
        <v>125</v>
      </c>
      <c r="F288" s="49">
        <v>4</v>
      </c>
      <c r="G288" s="50"/>
      <c r="H288" s="50">
        <v>0</v>
      </c>
      <c r="I288" s="49">
        <f t="shared" si="242"/>
        <v>4</v>
      </c>
      <c r="J288" s="48">
        <v>602.79</v>
      </c>
      <c r="K288" s="48">
        <f t="shared" si="243"/>
        <v>2411.16</v>
      </c>
      <c r="L288" s="47"/>
      <c r="M288" s="46">
        <f t="shared" si="244"/>
        <v>0</v>
      </c>
      <c r="N288" s="45"/>
      <c r="O288" s="42">
        <f t="shared" si="258"/>
        <v>0</v>
      </c>
      <c r="P288" s="42">
        <f t="shared" si="259"/>
        <v>0</v>
      </c>
      <c r="Q288" s="42"/>
      <c r="R288" s="42">
        <f t="shared" si="260"/>
        <v>0</v>
      </c>
      <c r="S288" s="42">
        <f t="shared" si="261"/>
        <v>0</v>
      </c>
      <c r="T288" s="44"/>
      <c r="U288" s="42">
        <f t="shared" si="245"/>
        <v>0</v>
      </c>
      <c r="V288" s="42">
        <f t="shared" si="240"/>
        <v>0</v>
      </c>
      <c r="W288" s="44"/>
      <c r="X288" s="42">
        <f t="shared" si="246"/>
        <v>0</v>
      </c>
      <c r="Y288" s="42">
        <f t="shared" si="247"/>
        <v>0</v>
      </c>
      <c r="Z288" s="44"/>
      <c r="AA288" s="42">
        <f t="shared" si="248"/>
        <v>0</v>
      </c>
      <c r="AB288" s="42">
        <f t="shared" si="249"/>
        <v>0</v>
      </c>
      <c r="AC288" s="44"/>
      <c r="AD288" s="43">
        <f t="shared" si="250"/>
        <v>0</v>
      </c>
      <c r="AE288" s="42">
        <f t="shared" si="251"/>
        <v>0</v>
      </c>
      <c r="AF288" s="44"/>
      <c r="AG288" s="43">
        <f>ROUND($J288*$AF288,2)</f>
        <v>0</v>
      </c>
      <c r="AH288" s="42">
        <f>ROUND($L288*$AF288,2)</f>
        <v>0</v>
      </c>
      <c r="AI288" s="42"/>
      <c r="AJ288" s="42">
        <f t="shared" si="234"/>
        <v>0</v>
      </c>
      <c r="AK288" s="42">
        <f t="shared" si="235"/>
        <v>0</v>
      </c>
      <c r="AL288" s="42"/>
      <c r="AM288" s="43">
        <f t="shared" si="252"/>
        <v>0</v>
      </c>
      <c r="AN288" s="42">
        <f t="shared" si="253"/>
        <v>0</v>
      </c>
      <c r="AO288" s="42"/>
      <c r="AP288" s="42">
        <f>ROUND($J288*$AO288,2)</f>
        <v>0</v>
      </c>
      <c r="AQ288" s="42">
        <f>ROUND($L288*$AO288,2)</f>
        <v>0</v>
      </c>
      <c r="AR288" s="42"/>
      <c r="AS288" s="43">
        <f>ROUND($J288*$AR288,2)</f>
        <v>0</v>
      </c>
      <c r="AT288" s="42">
        <f>ROUND($L288*$AR288,2)</f>
        <v>0</v>
      </c>
      <c r="AU288" s="42"/>
      <c r="AV288" s="42">
        <f t="shared" si="254"/>
        <v>0</v>
      </c>
      <c r="AW288" s="42">
        <f t="shared" si="255"/>
        <v>0</v>
      </c>
      <c r="AX288" s="41">
        <f t="shared" si="236"/>
        <v>0</v>
      </c>
      <c r="AY288" s="41">
        <f t="shared" ca="1" si="256"/>
        <v>0</v>
      </c>
      <c r="AZ288" s="40">
        <f t="shared" ca="1" si="257"/>
        <v>0</v>
      </c>
      <c r="BA288" s="39">
        <f t="shared" si="237"/>
        <v>4</v>
      </c>
      <c r="BB288" s="38">
        <f t="shared" ca="1" si="238"/>
        <v>2411.16</v>
      </c>
      <c r="BC288" s="37">
        <f t="shared" ca="1" si="239"/>
        <v>0</v>
      </c>
      <c r="BE288" s="33" t="e">
        <f t="shared" si="241"/>
        <v>#N/A</v>
      </c>
      <c r="BF288" s="35" t="e">
        <f>IF(BE288&lt;&gt;0,"MEDIDO","NÃO MEDIDO")</f>
        <v>#N/A</v>
      </c>
    </row>
    <row r="289" spans="1:58" ht="30" customHeight="1" x14ac:dyDescent="0.2">
      <c r="A289" s="1" t="s">
        <v>55</v>
      </c>
      <c r="C289" s="52">
        <v>2</v>
      </c>
      <c r="D289" s="51" t="s">
        <v>124</v>
      </c>
      <c r="E289" s="7"/>
      <c r="F289" s="49"/>
      <c r="G289" s="50"/>
      <c r="H289" s="50">
        <v>0</v>
      </c>
      <c r="I289" s="49">
        <f t="shared" si="242"/>
        <v>0</v>
      </c>
      <c r="J289" s="48"/>
      <c r="K289" s="48">
        <f t="shared" si="243"/>
        <v>0</v>
      </c>
      <c r="L289" s="47"/>
      <c r="M289" s="46">
        <f t="shared" si="244"/>
        <v>0</v>
      </c>
      <c r="N289" s="45"/>
      <c r="O289" s="42">
        <f t="shared" si="258"/>
        <v>0</v>
      </c>
      <c r="P289" s="42">
        <f t="shared" si="259"/>
        <v>0</v>
      </c>
      <c r="Q289" s="42"/>
      <c r="R289" s="42">
        <f t="shared" si="260"/>
        <v>0</v>
      </c>
      <c r="S289" s="42">
        <f t="shared" si="261"/>
        <v>0</v>
      </c>
      <c r="T289" s="44"/>
      <c r="U289" s="42">
        <f t="shared" si="245"/>
        <v>0</v>
      </c>
      <c r="V289" s="42">
        <f t="shared" si="240"/>
        <v>0</v>
      </c>
      <c r="W289" s="44"/>
      <c r="X289" s="42">
        <f t="shared" si="246"/>
        <v>0</v>
      </c>
      <c r="Y289" s="42">
        <f t="shared" si="247"/>
        <v>0</v>
      </c>
      <c r="Z289" s="44"/>
      <c r="AA289" s="42">
        <f t="shared" si="248"/>
        <v>0</v>
      </c>
      <c r="AB289" s="42">
        <f t="shared" si="249"/>
        <v>0</v>
      </c>
      <c r="AC289" s="44"/>
      <c r="AD289" s="43">
        <f t="shared" si="250"/>
        <v>0</v>
      </c>
      <c r="AE289" s="42">
        <f t="shared" si="251"/>
        <v>0</v>
      </c>
      <c r="AF289" s="44"/>
      <c r="AG289" s="43"/>
      <c r="AH289" s="42"/>
      <c r="AI289" s="42"/>
      <c r="AJ289" s="42">
        <f t="shared" si="234"/>
        <v>0</v>
      </c>
      <c r="AK289" s="42">
        <f t="shared" si="235"/>
        <v>0</v>
      </c>
      <c r="AL289" s="42"/>
      <c r="AM289" s="43">
        <f t="shared" si="252"/>
        <v>0</v>
      </c>
      <c r="AN289" s="42">
        <f t="shared" si="253"/>
        <v>0</v>
      </c>
      <c r="AO289" s="42"/>
      <c r="AP289" s="42"/>
      <c r="AQ289" s="42"/>
      <c r="AR289" s="42"/>
      <c r="AS289" s="43"/>
      <c r="AT289" s="42"/>
      <c r="AU289" s="42"/>
      <c r="AV289" s="42">
        <f t="shared" si="254"/>
        <v>0</v>
      </c>
      <c r="AW289" s="42">
        <f t="shared" si="255"/>
        <v>0</v>
      </c>
      <c r="AX289" s="41">
        <f t="shared" si="236"/>
        <v>0</v>
      </c>
      <c r="AY289" s="41">
        <f t="shared" ca="1" si="256"/>
        <v>0</v>
      </c>
      <c r="AZ289" s="40">
        <f t="shared" ca="1" si="257"/>
        <v>0</v>
      </c>
      <c r="BA289" s="39">
        <f t="shared" si="237"/>
        <v>0</v>
      </c>
      <c r="BB289" s="38">
        <f t="shared" ca="1" si="238"/>
        <v>0</v>
      </c>
      <c r="BC289" s="37">
        <f t="shared" ca="1" si="239"/>
        <v>0</v>
      </c>
      <c r="BE289" s="33" t="e">
        <f t="shared" si="241"/>
        <v>#N/A</v>
      </c>
      <c r="BF289" s="53" t="str">
        <f>IF(COUNTIF(BF290:BF295,"MEDIDO")&lt;&gt;0,"MEDIDO","NÃO MEDIDO")</f>
        <v>NÃO MEDIDO</v>
      </c>
    </row>
    <row r="290" spans="1:58" ht="30" customHeight="1" x14ac:dyDescent="0.2">
      <c r="A290" s="1" t="s">
        <v>55</v>
      </c>
      <c r="C290" s="52">
        <v>20100</v>
      </c>
      <c r="D290" s="51" t="s">
        <v>123</v>
      </c>
      <c r="E290" s="7"/>
      <c r="F290" s="49"/>
      <c r="G290" s="50"/>
      <c r="H290" s="50">
        <v>0</v>
      </c>
      <c r="I290" s="49">
        <f t="shared" si="242"/>
        <v>0</v>
      </c>
      <c r="J290" s="48"/>
      <c r="K290" s="48">
        <f t="shared" si="243"/>
        <v>0</v>
      </c>
      <c r="L290" s="47"/>
      <c r="M290" s="46">
        <f t="shared" si="244"/>
        <v>0</v>
      </c>
      <c r="N290" s="45"/>
      <c r="O290" s="42">
        <f t="shared" si="258"/>
        <v>0</v>
      </c>
      <c r="P290" s="42">
        <f t="shared" si="259"/>
        <v>0</v>
      </c>
      <c r="Q290" s="42"/>
      <c r="R290" s="42">
        <f t="shared" si="260"/>
        <v>0</v>
      </c>
      <c r="S290" s="42">
        <f t="shared" si="261"/>
        <v>0</v>
      </c>
      <c r="T290" s="44"/>
      <c r="U290" s="42">
        <f t="shared" si="245"/>
        <v>0</v>
      </c>
      <c r="V290" s="42">
        <f t="shared" si="240"/>
        <v>0</v>
      </c>
      <c r="W290" s="44"/>
      <c r="X290" s="42">
        <f t="shared" si="246"/>
        <v>0</v>
      </c>
      <c r="Y290" s="42">
        <f t="shared" si="247"/>
        <v>0</v>
      </c>
      <c r="Z290" s="44"/>
      <c r="AA290" s="42">
        <f t="shared" si="248"/>
        <v>0</v>
      </c>
      <c r="AB290" s="42">
        <f t="shared" si="249"/>
        <v>0</v>
      </c>
      <c r="AC290" s="44"/>
      <c r="AD290" s="43">
        <f t="shared" si="250"/>
        <v>0</v>
      </c>
      <c r="AE290" s="42">
        <f t="shared" si="251"/>
        <v>0</v>
      </c>
      <c r="AF290" s="44"/>
      <c r="AG290" s="43"/>
      <c r="AH290" s="42"/>
      <c r="AI290" s="42"/>
      <c r="AJ290" s="42">
        <f t="shared" si="234"/>
        <v>0</v>
      </c>
      <c r="AK290" s="42">
        <f t="shared" si="235"/>
        <v>0</v>
      </c>
      <c r="AL290" s="42"/>
      <c r="AM290" s="43">
        <f t="shared" si="252"/>
        <v>0</v>
      </c>
      <c r="AN290" s="42">
        <f t="shared" si="253"/>
        <v>0</v>
      </c>
      <c r="AO290" s="42"/>
      <c r="AP290" s="42"/>
      <c r="AQ290" s="42"/>
      <c r="AR290" s="42"/>
      <c r="AS290" s="43"/>
      <c r="AT290" s="42"/>
      <c r="AU290" s="42"/>
      <c r="AV290" s="42">
        <f t="shared" si="254"/>
        <v>0</v>
      </c>
      <c r="AW290" s="42">
        <f t="shared" si="255"/>
        <v>0</v>
      </c>
      <c r="AX290" s="41">
        <f t="shared" si="236"/>
        <v>0</v>
      </c>
      <c r="AY290" s="41">
        <f t="shared" ca="1" si="256"/>
        <v>0</v>
      </c>
      <c r="AZ290" s="40">
        <f t="shared" ca="1" si="257"/>
        <v>0</v>
      </c>
      <c r="BA290" s="39">
        <f t="shared" si="237"/>
        <v>0</v>
      </c>
      <c r="BB290" s="38">
        <f t="shared" ca="1" si="238"/>
        <v>0</v>
      </c>
      <c r="BC290" s="37">
        <f t="shared" ca="1" si="239"/>
        <v>0</v>
      </c>
      <c r="BE290" s="33" t="e">
        <f t="shared" si="241"/>
        <v>#N/A</v>
      </c>
      <c r="BF290" s="53" t="str">
        <f>IF(COUNTIF(BF291:BF295,"MEDIDO")&lt;&gt;0,"MEDIDO","NÃO MEDIDO")</f>
        <v>NÃO MEDIDO</v>
      </c>
    </row>
    <row r="291" spans="1:58" ht="60" customHeight="1" x14ac:dyDescent="0.2">
      <c r="A291" s="21" t="s">
        <v>53</v>
      </c>
      <c r="B291" s="21"/>
      <c r="C291" s="52" t="s">
        <v>122</v>
      </c>
      <c r="D291" s="51" t="s">
        <v>121</v>
      </c>
      <c r="E291" s="7" t="s">
        <v>50</v>
      </c>
      <c r="F291" s="49">
        <v>17.5</v>
      </c>
      <c r="G291" s="50"/>
      <c r="H291" s="50">
        <v>0</v>
      </c>
      <c r="I291" s="49">
        <f t="shared" si="242"/>
        <v>17.5</v>
      </c>
      <c r="J291" s="48">
        <v>22.84</v>
      </c>
      <c r="K291" s="48">
        <f t="shared" si="243"/>
        <v>399.7</v>
      </c>
      <c r="L291" s="47"/>
      <c r="M291" s="46">
        <f t="shared" si="244"/>
        <v>0</v>
      </c>
      <c r="N291" s="45"/>
      <c r="O291" s="42">
        <f t="shared" si="258"/>
        <v>0</v>
      </c>
      <c r="P291" s="42">
        <f t="shared" si="259"/>
        <v>0</v>
      </c>
      <c r="Q291" s="42"/>
      <c r="R291" s="42">
        <f t="shared" si="260"/>
        <v>0</v>
      </c>
      <c r="S291" s="42">
        <f t="shared" si="261"/>
        <v>0</v>
      </c>
      <c r="T291" s="44"/>
      <c r="U291" s="42">
        <f t="shared" si="245"/>
        <v>0</v>
      </c>
      <c r="V291" s="42">
        <f t="shared" si="240"/>
        <v>0</v>
      </c>
      <c r="W291" s="44"/>
      <c r="X291" s="42">
        <f t="shared" si="246"/>
        <v>0</v>
      </c>
      <c r="Y291" s="42">
        <f t="shared" si="247"/>
        <v>0</v>
      </c>
      <c r="Z291" s="44"/>
      <c r="AA291" s="42">
        <f t="shared" si="248"/>
        <v>0</v>
      </c>
      <c r="AB291" s="42">
        <f t="shared" si="249"/>
        <v>0</v>
      </c>
      <c r="AC291" s="44"/>
      <c r="AD291" s="43">
        <f t="shared" si="250"/>
        <v>0</v>
      </c>
      <c r="AE291" s="42">
        <f t="shared" si="251"/>
        <v>0</v>
      </c>
      <c r="AF291" s="44"/>
      <c r="AG291" s="43"/>
      <c r="AH291" s="42"/>
      <c r="AI291" s="42"/>
      <c r="AJ291" s="42">
        <f t="shared" si="234"/>
        <v>0</v>
      </c>
      <c r="AK291" s="42">
        <f t="shared" si="235"/>
        <v>0</v>
      </c>
      <c r="AL291" s="42"/>
      <c r="AM291" s="43">
        <f t="shared" si="252"/>
        <v>0</v>
      </c>
      <c r="AN291" s="42">
        <f t="shared" si="253"/>
        <v>0</v>
      </c>
      <c r="AO291" s="42"/>
      <c r="AP291" s="42"/>
      <c r="AQ291" s="42"/>
      <c r="AR291" s="42"/>
      <c r="AS291" s="43"/>
      <c r="AT291" s="42"/>
      <c r="AU291" s="42"/>
      <c r="AV291" s="42">
        <f t="shared" si="254"/>
        <v>0</v>
      </c>
      <c r="AW291" s="42">
        <f t="shared" si="255"/>
        <v>0</v>
      </c>
      <c r="AX291" s="41">
        <f t="shared" si="236"/>
        <v>0</v>
      </c>
      <c r="AY291" s="41">
        <f t="shared" ca="1" si="256"/>
        <v>0</v>
      </c>
      <c r="AZ291" s="40">
        <f t="shared" ca="1" si="257"/>
        <v>0</v>
      </c>
      <c r="BA291" s="39">
        <f t="shared" si="237"/>
        <v>17.5</v>
      </c>
      <c r="BB291" s="38">
        <f t="shared" ca="1" si="238"/>
        <v>399.7</v>
      </c>
      <c r="BC291" s="37">
        <f t="shared" ca="1" si="239"/>
        <v>0</v>
      </c>
      <c r="BE291" s="33" t="e">
        <f t="shared" si="241"/>
        <v>#N/A</v>
      </c>
      <c r="BF291" s="35" t="e">
        <f>IF(BE291&lt;&gt;0,"MEDIDO","NÃO MEDIDO")</f>
        <v>#N/A</v>
      </c>
    </row>
    <row r="292" spans="1:58" ht="60" customHeight="1" x14ac:dyDescent="0.2">
      <c r="A292" s="21" t="s">
        <v>53</v>
      </c>
      <c r="B292" s="21"/>
      <c r="C292" s="52" t="s">
        <v>120</v>
      </c>
      <c r="D292" s="51" t="s">
        <v>119</v>
      </c>
      <c r="E292" s="7" t="s">
        <v>50</v>
      </c>
      <c r="F292" s="49">
        <v>19.5</v>
      </c>
      <c r="G292" s="50"/>
      <c r="H292" s="50">
        <v>0</v>
      </c>
      <c r="I292" s="49">
        <f t="shared" si="242"/>
        <v>19.5</v>
      </c>
      <c r="J292" s="48">
        <v>19.98</v>
      </c>
      <c r="K292" s="48">
        <f t="shared" si="243"/>
        <v>389.61</v>
      </c>
      <c r="L292" s="47"/>
      <c r="M292" s="46">
        <f t="shared" si="244"/>
        <v>0</v>
      </c>
      <c r="N292" s="45"/>
      <c r="O292" s="42">
        <f t="shared" si="258"/>
        <v>0</v>
      </c>
      <c r="P292" s="42">
        <f t="shared" si="259"/>
        <v>0</v>
      </c>
      <c r="Q292" s="42"/>
      <c r="R292" s="42">
        <f t="shared" si="260"/>
        <v>0</v>
      </c>
      <c r="S292" s="42">
        <f t="shared" si="261"/>
        <v>0</v>
      </c>
      <c r="T292" s="44"/>
      <c r="U292" s="42">
        <f t="shared" si="245"/>
        <v>0</v>
      </c>
      <c r="V292" s="42">
        <f t="shared" si="240"/>
        <v>0</v>
      </c>
      <c r="W292" s="44"/>
      <c r="X292" s="42">
        <f t="shared" si="246"/>
        <v>0</v>
      </c>
      <c r="Y292" s="42">
        <f t="shared" si="247"/>
        <v>0</v>
      </c>
      <c r="Z292" s="44"/>
      <c r="AA292" s="42">
        <f t="shared" si="248"/>
        <v>0</v>
      </c>
      <c r="AB292" s="42">
        <f t="shared" si="249"/>
        <v>0</v>
      </c>
      <c r="AC292" s="44"/>
      <c r="AD292" s="43">
        <f t="shared" si="250"/>
        <v>0</v>
      </c>
      <c r="AE292" s="42">
        <f t="shared" si="251"/>
        <v>0</v>
      </c>
      <c r="AF292" s="44"/>
      <c r="AG292" s="43"/>
      <c r="AH292" s="42"/>
      <c r="AI292" s="42">
        <v>19.5</v>
      </c>
      <c r="AJ292" s="42">
        <f t="shared" si="234"/>
        <v>389.61</v>
      </c>
      <c r="AK292" s="42">
        <f t="shared" si="235"/>
        <v>0</v>
      </c>
      <c r="AL292" s="42"/>
      <c r="AM292" s="43">
        <f t="shared" si="252"/>
        <v>0</v>
      </c>
      <c r="AN292" s="42">
        <f t="shared" si="253"/>
        <v>0</v>
      </c>
      <c r="AO292" s="42"/>
      <c r="AP292" s="42"/>
      <c r="AQ292" s="42"/>
      <c r="AR292" s="42"/>
      <c r="AS292" s="43"/>
      <c r="AT292" s="42"/>
      <c r="AU292" s="42"/>
      <c r="AV292" s="42">
        <f t="shared" si="254"/>
        <v>0</v>
      </c>
      <c r="AW292" s="42">
        <f t="shared" si="255"/>
        <v>0</v>
      </c>
      <c r="AX292" s="41">
        <f t="shared" si="236"/>
        <v>19.5</v>
      </c>
      <c r="AY292" s="41">
        <f t="shared" ca="1" si="256"/>
        <v>389.61</v>
      </c>
      <c r="AZ292" s="40">
        <f t="shared" ca="1" si="257"/>
        <v>0</v>
      </c>
      <c r="BA292" s="39">
        <f t="shared" si="237"/>
        <v>0</v>
      </c>
      <c r="BB292" s="38">
        <f t="shared" ca="1" si="238"/>
        <v>0</v>
      </c>
      <c r="BC292" s="37">
        <f t="shared" ca="1" si="239"/>
        <v>0</v>
      </c>
      <c r="BE292" s="33" t="e">
        <f t="shared" si="241"/>
        <v>#N/A</v>
      </c>
      <c r="BF292" s="35" t="e">
        <f>IF(BE292&lt;&gt;0,"MEDIDO","NÃO MEDIDO")</f>
        <v>#N/A</v>
      </c>
    </row>
    <row r="293" spans="1:58" ht="60" customHeight="1" x14ac:dyDescent="0.2">
      <c r="A293" s="21" t="s">
        <v>53</v>
      </c>
      <c r="B293" s="21"/>
      <c r="C293" s="52" t="s">
        <v>118</v>
      </c>
      <c r="D293" s="51" t="s">
        <v>117</v>
      </c>
      <c r="E293" s="7" t="s">
        <v>50</v>
      </c>
      <c r="F293" s="49">
        <v>17.5</v>
      </c>
      <c r="G293" s="50"/>
      <c r="H293" s="50">
        <v>0</v>
      </c>
      <c r="I293" s="49">
        <f t="shared" si="242"/>
        <v>17.5</v>
      </c>
      <c r="J293" s="48">
        <v>25.88</v>
      </c>
      <c r="K293" s="48">
        <f t="shared" si="243"/>
        <v>452.9</v>
      </c>
      <c r="L293" s="47"/>
      <c r="M293" s="46">
        <f t="shared" si="244"/>
        <v>0</v>
      </c>
      <c r="N293" s="45"/>
      <c r="O293" s="42">
        <f t="shared" si="258"/>
        <v>0</v>
      </c>
      <c r="P293" s="42">
        <f t="shared" si="259"/>
        <v>0</v>
      </c>
      <c r="Q293" s="42"/>
      <c r="R293" s="42">
        <f t="shared" si="260"/>
        <v>0</v>
      </c>
      <c r="S293" s="42">
        <f t="shared" si="261"/>
        <v>0</v>
      </c>
      <c r="T293" s="44"/>
      <c r="U293" s="42">
        <f t="shared" si="245"/>
        <v>0</v>
      </c>
      <c r="V293" s="42">
        <f t="shared" si="240"/>
        <v>0</v>
      </c>
      <c r="W293" s="44"/>
      <c r="X293" s="42">
        <f t="shared" si="246"/>
        <v>0</v>
      </c>
      <c r="Y293" s="42">
        <f t="shared" si="247"/>
        <v>0</v>
      </c>
      <c r="Z293" s="44"/>
      <c r="AA293" s="42">
        <f t="shared" si="248"/>
        <v>0</v>
      </c>
      <c r="AB293" s="42">
        <f t="shared" si="249"/>
        <v>0</v>
      </c>
      <c r="AC293" s="44"/>
      <c r="AD293" s="43">
        <f t="shared" si="250"/>
        <v>0</v>
      </c>
      <c r="AE293" s="42">
        <f t="shared" si="251"/>
        <v>0</v>
      </c>
      <c r="AF293" s="44"/>
      <c r="AG293" s="43"/>
      <c r="AH293" s="42"/>
      <c r="AI293" s="42"/>
      <c r="AJ293" s="42">
        <f t="shared" si="234"/>
        <v>0</v>
      </c>
      <c r="AK293" s="42">
        <f t="shared" si="235"/>
        <v>0</v>
      </c>
      <c r="AL293" s="42"/>
      <c r="AM293" s="43">
        <f t="shared" si="252"/>
        <v>0</v>
      </c>
      <c r="AN293" s="42">
        <f t="shared" si="253"/>
        <v>0</v>
      </c>
      <c r="AO293" s="42"/>
      <c r="AP293" s="42"/>
      <c r="AQ293" s="42"/>
      <c r="AR293" s="42"/>
      <c r="AS293" s="43"/>
      <c r="AT293" s="42"/>
      <c r="AU293" s="42"/>
      <c r="AV293" s="42">
        <f t="shared" si="254"/>
        <v>0</v>
      </c>
      <c r="AW293" s="42">
        <f t="shared" si="255"/>
        <v>0</v>
      </c>
      <c r="AX293" s="41">
        <f t="shared" si="236"/>
        <v>0</v>
      </c>
      <c r="AY293" s="41">
        <f t="shared" ca="1" si="256"/>
        <v>0</v>
      </c>
      <c r="AZ293" s="40">
        <f t="shared" ca="1" si="257"/>
        <v>0</v>
      </c>
      <c r="BA293" s="39">
        <f t="shared" si="237"/>
        <v>17.5</v>
      </c>
      <c r="BB293" s="38">
        <f t="shared" ca="1" si="238"/>
        <v>452.9</v>
      </c>
      <c r="BC293" s="37">
        <f t="shared" ca="1" si="239"/>
        <v>0</v>
      </c>
      <c r="BE293" s="33" t="e">
        <f t="shared" si="241"/>
        <v>#N/A</v>
      </c>
      <c r="BF293" s="35" t="e">
        <f>IF(BE293&lt;&gt;0,"MEDIDO","NÃO MEDIDO")</f>
        <v>#N/A</v>
      </c>
    </row>
    <row r="294" spans="1:58" ht="60" customHeight="1" x14ac:dyDescent="0.2">
      <c r="A294" s="21" t="s">
        <v>53</v>
      </c>
      <c r="B294" s="21"/>
      <c r="C294" s="52" t="s">
        <v>116</v>
      </c>
      <c r="D294" s="51" t="s">
        <v>115</v>
      </c>
      <c r="E294" s="7" t="s">
        <v>70</v>
      </c>
      <c r="F294" s="49">
        <v>1.5</v>
      </c>
      <c r="G294" s="50"/>
      <c r="H294" s="50">
        <v>-1.5</v>
      </c>
      <c r="I294" s="49">
        <f t="shared" si="242"/>
        <v>0</v>
      </c>
      <c r="J294" s="48">
        <v>20.93</v>
      </c>
      <c r="K294" s="48">
        <f t="shared" si="243"/>
        <v>0</v>
      </c>
      <c r="L294" s="47"/>
      <c r="M294" s="46">
        <f t="shared" si="244"/>
        <v>0</v>
      </c>
      <c r="N294" s="45"/>
      <c r="O294" s="42">
        <f t="shared" si="258"/>
        <v>0</v>
      </c>
      <c r="P294" s="42">
        <f t="shared" si="259"/>
        <v>0</v>
      </c>
      <c r="Q294" s="42"/>
      <c r="R294" s="42">
        <f t="shared" si="260"/>
        <v>0</v>
      </c>
      <c r="S294" s="42">
        <f t="shared" si="261"/>
        <v>0</v>
      </c>
      <c r="T294" s="44"/>
      <c r="U294" s="42">
        <f t="shared" si="245"/>
        <v>0</v>
      </c>
      <c r="V294" s="42">
        <f t="shared" si="240"/>
        <v>0</v>
      </c>
      <c r="W294" s="44"/>
      <c r="X294" s="42">
        <f t="shared" si="246"/>
        <v>0</v>
      </c>
      <c r="Y294" s="42">
        <f t="shared" si="247"/>
        <v>0</v>
      </c>
      <c r="Z294" s="44"/>
      <c r="AA294" s="42">
        <f t="shared" si="248"/>
        <v>0</v>
      </c>
      <c r="AB294" s="42">
        <f t="shared" si="249"/>
        <v>0</v>
      </c>
      <c r="AC294" s="44"/>
      <c r="AD294" s="43">
        <f t="shared" si="250"/>
        <v>0</v>
      </c>
      <c r="AE294" s="42">
        <f t="shared" si="251"/>
        <v>0</v>
      </c>
      <c r="AF294" s="44"/>
      <c r="AG294" s="43"/>
      <c r="AH294" s="42"/>
      <c r="AI294" s="42"/>
      <c r="AJ294" s="42">
        <f t="shared" si="234"/>
        <v>0</v>
      </c>
      <c r="AK294" s="42">
        <f t="shared" si="235"/>
        <v>0</v>
      </c>
      <c r="AL294" s="42"/>
      <c r="AM294" s="43">
        <f t="shared" si="252"/>
        <v>0</v>
      </c>
      <c r="AN294" s="42">
        <f t="shared" si="253"/>
        <v>0</v>
      </c>
      <c r="AO294" s="42"/>
      <c r="AP294" s="42"/>
      <c r="AQ294" s="42"/>
      <c r="AR294" s="42"/>
      <c r="AS294" s="43"/>
      <c r="AT294" s="42"/>
      <c r="AU294" s="42"/>
      <c r="AV294" s="42">
        <f t="shared" si="254"/>
        <v>0</v>
      </c>
      <c r="AW294" s="42">
        <f t="shared" si="255"/>
        <v>0</v>
      </c>
      <c r="AX294" s="41">
        <f t="shared" si="236"/>
        <v>0</v>
      </c>
      <c r="AY294" s="41">
        <f t="shared" ca="1" si="256"/>
        <v>0</v>
      </c>
      <c r="AZ294" s="40">
        <f t="shared" ca="1" si="257"/>
        <v>0</v>
      </c>
      <c r="BA294" s="39">
        <f t="shared" si="237"/>
        <v>0</v>
      </c>
      <c r="BB294" s="38">
        <f t="shared" ca="1" si="238"/>
        <v>0</v>
      </c>
      <c r="BC294" s="37">
        <f t="shared" ca="1" si="239"/>
        <v>0</v>
      </c>
      <c r="BE294" s="33" t="e">
        <f t="shared" si="241"/>
        <v>#N/A</v>
      </c>
      <c r="BF294" s="35" t="e">
        <f>IF(BE294&lt;&gt;0,"MEDIDO","NÃO MEDIDO")</f>
        <v>#N/A</v>
      </c>
    </row>
    <row r="295" spans="1:58" ht="30" customHeight="1" x14ac:dyDescent="0.2">
      <c r="A295" s="21" t="s">
        <v>53</v>
      </c>
      <c r="B295" s="21"/>
      <c r="C295" s="52" t="s">
        <v>114</v>
      </c>
      <c r="D295" s="51" t="s">
        <v>113</v>
      </c>
      <c r="E295" s="7" t="s">
        <v>70</v>
      </c>
      <c r="F295" s="49">
        <v>7.5</v>
      </c>
      <c r="G295" s="50"/>
      <c r="H295" s="50">
        <v>-7.5</v>
      </c>
      <c r="I295" s="49">
        <f t="shared" si="242"/>
        <v>0</v>
      </c>
      <c r="J295" s="48">
        <v>3.05</v>
      </c>
      <c r="K295" s="48">
        <f t="shared" si="243"/>
        <v>0</v>
      </c>
      <c r="L295" s="47"/>
      <c r="M295" s="46">
        <f t="shared" si="244"/>
        <v>0</v>
      </c>
      <c r="N295" s="45"/>
      <c r="O295" s="42">
        <f t="shared" si="258"/>
        <v>0</v>
      </c>
      <c r="P295" s="42">
        <f t="shared" si="259"/>
        <v>0</v>
      </c>
      <c r="Q295" s="42"/>
      <c r="R295" s="42">
        <f t="shared" si="260"/>
        <v>0</v>
      </c>
      <c r="S295" s="42">
        <f t="shared" si="261"/>
        <v>0</v>
      </c>
      <c r="T295" s="44"/>
      <c r="U295" s="42">
        <f t="shared" si="245"/>
        <v>0</v>
      </c>
      <c r="V295" s="42">
        <f t="shared" si="240"/>
        <v>0</v>
      </c>
      <c r="W295" s="44"/>
      <c r="X295" s="42">
        <f t="shared" si="246"/>
        <v>0</v>
      </c>
      <c r="Y295" s="42">
        <f t="shared" si="247"/>
        <v>0</v>
      </c>
      <c r="Z295" s="44"/>
      <c r="AA295" s="42">
        <f t="shared" si="248"/>
        <v>0</v>
      </c>
      <c r="AB295" s="42">
        <f t="shared" si="249"/>
        <v>0</v>
      </c>
      <c r="AC295" s="44"/>
      <c r="AD295" s="43">
        <f t="shared" si="250"/>
        <v>0</v>
      </c>
      <c r="AE295" s="42">
        <f t="shared" si="251"/>
        <v>0</v>
      </c>
      <c r="AF295" s="44"/>
      <c r="AG295" s="43"/>
      <c r="AH295" s="42"/>
      <c r="AI295" s="42"/>
      <c r="AJ295" s="42">
        <f t="shared" si="234"/>
        <v>0</v>
      </c>
      <c r="AK295" s="42">
        <f t="shared" si="235"/>
        <v>0</v>
      </c>
      <c r="AL295" s="42"/>
      <c r="AM295" s="43">
        <f t="shared" si="252"/>
        <v>0</v>
      </c>
      <c r="AN295" s="42">
        <f t="shared" si="253"/>
        <v>0</v>
      </c>
      <c r="AO295" s="42"/>
      <c r="AP295" s="42"/>
      <c r="AQ295" s="42"/>
      <c r="AR295" s="42"/>
      <c r="AS295" s="43"/>
      <c r="AT295" s="42"/>
      <c r="AU295" s="42"/>
      <c r="AV295" s="42">
        <f t="shared" si="254"/>
        <v>0</v>
      </c>
      <c r="AW295" s="42">
        <f t="shared" si="255"/>
        <v>0</v>
      </c>
      <c r="AX295" s="41">
        <f t="shared" si="236"/>
        <v>0</v>
      </c>
      <c r="AY295" s="41">
        <f t="shared" ca="1" si="256"/>
        <v>0</v>
      </c>
      <c r="AZ295" s="40">
        <f t="shared" ca="1" si="257"/>
        <v>0</v>
      </c>
      <c r="BA295" s="39">
        <f t="shared" si="237"/>
        <v>0</v>
      </c>
      <c r="BB295" s="38">
        <f t="shared" ca="1" si="238"/>
        <v>0</v>
      </c>
      <c r="BC295" s="37">
        <f t="shared" ca="1" si="239"/>
        <v>0</v>
      </c>
      <c r="BE295" s="33" t="e">
        <f t="shared" si="241"/>
        <v>#N/A</v>
      </c>
      <c r="BF295" s="35" t="e">
        <f>IF(BE295&lt;&gt;0,"MEDIDO","NÃO MEDIDO")</f>
        <v>#N/A</v>
      </c>
    </row>
    <row r="296" spans="1:58" ht="30" customHeight="1" x14ac:dyDescent="0.2">
      <c r="A296" s="1" t="s">
        <v>55</v>
      </c>
      <c r="C296" s="52">
        <v>3</v>
      </c>
      <c r="D296" s="51" t="s">
        <v>112</v>
      </c>
      <c r="E296" s="7"/>
      <c r="F296" s="49"/>
      <c r="G296" s="50"/>
      <c r="H296" s="50">
        <v>0</v>
      </c>
      <c r="I296" s="49">
        <f t="shared" si="242"/>
        <v>0</v>
      </c>
      <c r="J296" s="48"/>
      <c r="K296" s="48">
        <f t="shared" si="243"/>
        <v>0</v>
      </c>
      <c r="L296" s="47"/>
      <c r="M296" s="46">
        <f t="shared" si="244"/>
        <v>0</v>
      </c>
      <c r="N296" s="45"/>
      <c r="O296" s="42">
        <f t="shared" si="258"/>
        <v>0</v>
      </c>
      <c r="P296" s="42">
        <f t="shared" si="259"/>
        <v>0</v>
      </c>
      <c r="Q296" s="42"/>
      <c r="R296" s="42">
        <f t="shared" si="260"/>
        <v>0</v>
      </c>
      <c r="S296" s="42">
        <f t="shared" si="261"/>
        <v>0</v>
      </c>
      <c r="T296" s="44"/>
      <c r="U296" s="42">
        <f t="shared" si="245"/>
        <v>0</v>
      </c>
      <c r="V296" s="42">
        <f t="shared" si="240"/>
        <v>0</v>
      </c>
      <c r="W296" s="44"/>
      <c r="X296" s="42">
        <f t="shared" si="246"/>
        <v>0</v>
      </c>
      <c r="Y296" s="42">
        <f t="shared" si="247"/>
        <v>0</v>
      </c>
      <c r="Z296" s="44"/>
      <c r="AA296" s="42">
        <f t="shared" si="248"/>
        <v>0</v>
      </c>
      <c r="AB296" s="42">
        <f t="shared" si="249"/>
        <v>0</v>
      </c>
      <c r="AC296" s="44"/>
      <c r="AD296" s="43">
        <f t="shared" si="250"/>
        <v>0</v>
      </c>
      <c r="AE296" s="42">
        <f t="shared" si="251"/>
        <v>0</v>
      </c>
      <c r="AF296" s="44"/>
      <c r="AG296" s="43"/>
      <c r="AH296" s="42"/>
      <c r="AI296" s="42"/>
      <c r="AJ296" s="42">
        <f t="shared" si="234"/>
        <v>0</v>
      </c>
      <c r="AK296" s="42">
        <f t="shared" si="235"/>
        <v>0</v>
      </c>
      <c r="AL296" s="42"/>
      <c r="AM296" s="43">
        <f t="shared" si="252"/>
        <v>0</v>
      </c>
      <c r="AN296" s="42">
        <f t="shared" si="253"/>
        <v>0</v>
      </c>
      <c r="AO296" s="42"/>
      <c r="AP296" s="42"/>
      <c r="AQ296" s="42"/>
      <c r="AR296" s="42"/>
      <c r="AS296" s="43"/>
      <c r="AT296" s="42"/>
      <c r="AU296" s="42"/>
      <c r="AV296" s="42">
        <f t="shared" si="254"/>
        <v>0</v>
      </c>
      <c r="AW296" s="42">
        <f t="shared" si="255"/>
        <v>0</v>
      </c>
      <c r="AX296" s="41">
        <f t="shared" si="236"/>
        <v>0</v>
      </c>
      <c r="AY296" s="41">
        <f t="shared" ca="1" si="256"/>
        <v>0</v>
      </c>
      <c r="AZ296" s="40">
        <f t="shared" ca="1" si="257"/>
        <v>0</v>
      </c>
      <c r="BA296" s="39">
        <f t="shared" si="237"/>
        <v>0</v>
      </c>
      <c r="BB296" s="38">
        <f t="shared" ca="1" si="238"/>
        <v>0</v>
      </c>
      <c r="BC296" s="37">
        <f t="shared" ca="1" si="239"/>
        <v>0</v>
      </c>
      <c r="BE296" s="33" t="e">
        <f t="shared" si="241"/>
        <v>#N/A</v>
      </c>
      <c r="BF296" s="53" t="str">
        <f>IF(COUNTIF(BF297:BF299,"MEDIDO")&lt;&gt;0,"MEDIDO","NÃO MEDIDO")</f>
        <v>NÃO MEDIDO</v>
      </c>
    </row>
    <row r="297" spans="1:58" ht="30" customHeight="1" x14ac:dyDescent="0.2">
      <c r="A297" s="1" t="s">
        <v>55</v>
      </c>
      <c r="C297" s="52">
        <v>30200</v>
      </c>
      <c r="D297" s="51" t="s">
        <v>111</v>
      </c>
      <c r="E297" s="7"/>
      <c r="F297" s="49"/>
      <c r="G297" s="50"/>
      <c r="H297" s="50">
        <v>0</v>
      </c>
      <c r="I297" s="49">
        <f t="shared" si="242"/>
        <v>0</v>
      </c>
      <c r="J297" s="48"/>
      <c r="K297" s="48">
        <f t="shared" si="243"/>
        <v>0</v>
      </c>
      <c r="L297" s="47"/>
      <c r="M297" s="46">
        <f t="shared" si="244"/>
        <v>0</v>
      </c>
      <c r="N297" s="45"/>
      <c r="O297" s="42">
        <f t="shared" si="258"/>
        <v>0</v>
      </c>
      <c r="P297" s="42">
        <f t="shared" si="259"/>
        <v>0</v>
      </c>
      <c r="Q297" s="42"/>
      <c r="R297" s="42">
        <f t="shared" si="260"/>
        <v>0</v>
      </c>
      <c r="S297" s="42">
        <f t="shared" si="261"/>
        <v>0</v>
      </c>
      <c r="T297" s="44"/>
      <c r="U297" s="42">
        <f t="shared" si="245"/>
        <v>0</v>
      </c>
      <c r="V297" s="42">
        <f t="shared" si="240"/>
        <v>0</v>
      </c>
      <c r="W297" s="44"/>
      <c r="X297" s="42">
        <f t="shared" si="246"/>
        <v>0</v>
      </c>
      <c r="Y297" s="42">
        <f t="shared" si="247"/>
        <v>0</v>
      </c>
      <c r="Z297" s="44"/>
      <c r="AA297" s="42">
        <f t="shared" si="248"/>
        <v>0</v>
      </c>
      <c r="AB297" s="42">
        <f t="shared" si="249"/>
        <v>0</v>
      </c>
      <c r="AC297" s="44"/>
      <c r="AD297" s="43">
        <f t="shared" si="250"/>
        <v>0</v>
      </c>
      <c r="AE297" s="42">
        <f t="shared" si="251"/>
        <v>0</v>
      </c>
      <c r="AF297" s="44"/>
      <c r="AG297" s="43"/>
      <c r="AH297" s="42"/>
      <c r="AI297" s="42"/>
      <c r="AJ297" s="42">
        <f t="shared" si="234"/>
        <v>0</v>
      </c>
      <c r="AK297" s="42">
        <f t="shared" si="235"/>
        <v>0</v>
      </c>
      <c r="AL297" s="42"/>
      <c r="AM297" s="43">
        <f t="shared" si="252"/>
        <v>0</v>
      </c>
      <c r="AN297" s="42">
        <f t="shared" si="253"/>
        <v>0</v>
      </c>
      <c r="AO297" s="42"/>
      <c r="AP297" s="42"/>
      <c r="AQ297" s="42"/>
      <c r="AR297" s="42"/>
      <c r="AS297" s="43"/>
      <c r="AT297" s="42"/>
      <c r="AU297" s="42"/>
      <c r="AV297" s="42">
        <f t="shared" si="254"/>
        <v>0</v>
      </c>
      <c r="AW297" s="42">
        <f t="shared" si="255"/>
        <v>0</v>
      </c>
      <c r="AX297" s="41">
        <f t="shared" si="236"/>
        <v>0</v>
      </c>
      <c r="AY297" s="41">
        <f t="shared" ca="1" si="256"/>
        <v>0</v>
      </c>
      <c r="AZ297" s="40">
        <f t="shared" ca="1" si="257"/>
        <v>0</v>
      </c>
      <c r="BA297" s="39">
        <f t="shared" si="237"/>
        <v>0</v>
      </c>
      <c r="BB297" s="38">
        <f t="shared" ca="1" si="238"/>
        <v>0</v>
      </c>
      <c r="BC297" s="37">
        <f t="shared" ca="1" si="239"/>
        <v>0</v>
      </c>
      <c r="BE297" s="33" t="e">
        <f t="shared" si="241"/>
        <v>#N/A</v>
      </c>
      <c r="BF297" s="53" t="str">
        <f>IF(COUNTIF(BF298:BF299,"MEDIDO")&lt;&gt;0,"MEDIDO","NÃO MEDIDO")</f>
        <v>NÃO MEDIDO</v>
      </c>
    </row>
    <row r="298" spans="1:58" ht="30" customHeight="1" x14ac:dyDescent="0.2">
      <c r="A298" s="21" t="s">
        <v>53</v>
      </c>
      <c r="B298" s="21"/>
      <c r="C298" s="52" t="s">
        <v>110</v>
      </c>
      <c r="D298" s="51" t="s">
        <v>109</v>
      </c>
      <c r="E298" s="7" t="s">
        <v>67</v>
      </c>
      <c r="F298" s="49">
        <v>30</v>
      </c>
      <c r="G298" s="50"/>
      <c r="H298" s="50">
        <v>0</v>
      </c>
      <c r="I298" s="49">
        <f t="shared" si="242"/>
        <v>30</v>
      </c>
      <c r="J298" s="48">
        <v>76.13</v>
      </c>
      <c r="K298" s="48">
        <f t="shared" si="243"/>
        <v>2283.9</v>
      </c>
      <c r="L298" s="47"/>
      <c r="M298" s="46">
        <f t="shared" si="244"/>
        <v>0</v>
      </c>
      <c r="N298" s="45"/>
      <c r="O298" s="42">
        <f t="shared" si="258"/>
        <v>0</v>
      </c>
      <c r="P298" s="42">
        <f t="shared" si="259"/>
        <v>0</v>
      </c>
      <c r="Q298" s="42"/>
      <c r="R298" s="42">
        <f t="shared" si="260"/>
        <v>0</v>
      </c>
      <c r="S298" s="42">
        <f t="shared" si="261"/>
        <v>0</v>
      </c>
      <c r="T298" s="44"/>
      <c r="U298" s="42">
        <f t="shared" si="245"/>
        <v>0</v>
      </c>
      <c r="V298" s="42">
        <f t="shared" si="240"/>
        <v>0</v>
      </c>
      <c r="W298" s="44"/>
      <c r="X298" s="42">
        <f t="shared" si="246"/>
        <v>0</v>
      </c>
      <c r="Y298" s="42">
        <f t="shared" si="247"/>
        <v>0</v>
      </c>
      <c r="Z298" s="44"/>
      <c r="AA298" s="42">
        <f t="shared" si="248"/>
        <v>0</v>
      </c>
      <c r="AB298" s="42">
        <f t="shared" si="249"/>
        <v>0</v>
      </c>
      <c r="AC298" s="44"/>
      <c r="AD298" s="43">
        <f t="shared" si="250"/>
        <v>0</v>
      </c>
      <c r="AE298" s="42">
        <f t="shared" si="251"/>
        <v>0</v>
      </c>
      <c r="AF298" s="44"/>
      <c r="AG298" s="43"/>
      <c r="AH298" s="42"/>
      <c r="AI298" s="42">
        <v>30</v>
      </c>
      <c r="AJ298" s="42">
        <f t="shared" si="234"/>
        <v>2283.9</v>
      </c>
      <c r="AK298" s="42">
        <f t="shared" si="235"/>
        <v>0</v>
      </c>
      <c r="AL298" s="42"/>
      <c r="AM298" s="43">
        <f t="shared" si="252"/>
        <v>0</v>
      </c>
      <c r="AN298" s="42">
        <f t="shared" si="253"/>
        <v>0</v>
      </c>
      <c r="AO298" s="42"/>
      <c r="AP298" s="42"/>
      <c r="AQ298" s="42"/>
      <c r="AR298" s="42"/>
      <c r="AS298" s="43"/>
      <c r="AT298" s="42"/>
      <c r="AU298" s="42"/>
      <c r="AV298" s="42">
        <f t="shared" si="254"/>
        <v>0</v>
      </c>
      <c r="AW298" s="42">
        <f t="shared" si="255"/>
        <v>0</v>
      </c>
      <c r="AX298" s="41">
        <f t="shared" si="236"/>
        <v>30</v>
      </c>
      <c r="AY298" s="41">
        <f t="shared" ca="1" si="256"/>
        <v>2283.9</v>
      </c>
      <c r="AZ298" s="40">
        <f t="shared" ca="1" si="257"/>
        <v>0</v>
      </c>
      <c r="BA298" s="39">
        <f t="shared" si="237"/>
        <v>0</v>
      </c>
      <c r="BB298" s="38">
        <f t="shared" ca="1" si="238"/>
        <v>0</v>
      </c>
      <c r="BC298" s="37">
        <f t="shared" ca="1" si="239"/>
        <v>0</v>
      </c>
      <c r="BE298" s="33" t="e">
        <f t="shared" si="241"/>
        <v>#N/A</v>
      </c>
      <c r="BF298" s="35" t="e">
        <f>IF(BE298&lt;&gt;0,"MEDIDO","NÃO MEDIDO")</f>
        <v>#N/A</v>
      </c>
    </row>
    <row r="299" spans="1:58" ht="30" customHeight="1" x14ac:dyDescent="0.2">
      <c r="A299" s="21" t="s">
        <v>53</v>
      </c>
      <c r="B299" s="21"/>
      <c r="C299" s="52" t="s">
        <v>108</v>
      </c>
      <c r="D299" s="51" t="s">
        <v>107</v>
      </c>
      <c r="E299" s="7" t="s">
        <v>67</v>
      </c>
      <c r="F299" s="49">
        <v>2.2999999999999998</v>
      </c>
      <c r="G299" s="50"/>
      <c r="H299" s="50">
        <v>0</v>
      </c>
      <c r="I299" s="49">
        <f t="shared" si="242"/>
        <v>2.2999999999999998</v>
      </c>
      <c r="J299" s="48">
        <v>13.7</v>
      </c>
      <c r="K299" s="48">
        <f t="shared" si="243"/>
        <v>31.51</v>
      </c>
      <c r="L299" s="47"/>
      <c r="M299" s="46">
        <f t="shared" si="244"/>
        <v>0</v>
      </c>
      <c r="N299" s="45"/>
      <c r="O299" s="42">
        <f t="shared" si="258"/>
        <v>0</v>
      </c>
      <c r="P299" s="42">
        <f t="shared" si="259"/>
        <v>0</v>
      </c>
      <c r="Q299" s="42"/>
      <c r="R299" s="42">
        <f t="shared" si="260"/>
        <v>0</v>
      </c>
      <c r="S299" s="42">
        <f t="shared" si="261"/>
        <v>0</v>
      </c>
      <c r="T299" s="44"/>
      <c r="U299" s="42">
        <f t="shared" si="245"/>
        <v>0</v>
      </c>
      <c r="V299" s="42">
        <f t="shared" si="240"/>
        <v>0</v>
      </c>
      <c r="W299" s="44"/>
      <c r="X299" s="42">
        <f t="shared" si="246"/>
        <v>0</v>
      </c>
      <c r="Y299" s="42">
        <f t="shared" si="247"/>
        <v>0</v>
      </c>
      <c r="Z299" s="44"/>
      <c r="AA299" s="42">
        <f t="shared" si="248"/>
        <v>0</v>
      </c>
      <c r="AB299" s="42">
        <f t="shared" si="249"/>
        <v>0</v>
      </c>
      <c r="AC299" s="44"/>
      <c r="AD299" s="43">
        <f t="shared" si="250"/>
        <v>0</v>
      </c>
      <c r="AE299" s="42">
        <f t="shared" si="251"/>
        <v>0</v>
      </c>
      <c r="AF299" s="44"/>
      <c r="AG299" s="43"/>
      <c r="AH299" s="42"/>
      <c r="AI299" s="42">
        <v>2.2999999999999998</v>
      </c>
      <c r="AJ299" s="42">
        <f t="shared" si="234"/>
        <v>31.51</v>
      </c>
      <c r="AK299" s="42">
        <f t="shared" si="235"/>
        <v>0</v>
      </c>
      <c r="AL299" s="42"/>
      <c r="AM299" s="43">
        <f t="shared" si="252"/>
        <v>0</v>
      </c>
      <c r="AN299" s="42">
        <f t="shared" si="253"/>
        <v>0</v>
      </c>
      <c r="AO299" s="42"/>
      <c r="AP299" s="42"/>
      <c r="AQ299" s="42"/>
      <c r="AR299" s="42"/>
      <c r="AS299" s="43"/>
      <c r="AT299" s="42"/>
      <c r="AU299" s="42"/>
      <c r="AV299" s="42">
        <f t="shared" si="254"/>
        <v>0</v>
      </c>
      <c r="AW299" s="42">
        <f t="shared" si="255"/>
        <v>0</v>
      </c>
      <c r="AX299" s="41">
        <f t="shared" si="236"/>
        <v>2.2999999999999998</v>
      </c>
      <c r="AY299" s="41">
        <f t="shared" ca="1" si="256"/>
        <v>31.51</v>
      </c>
      <c r="AZ299" s="40">
        <f t="shared" ca="1" si="257"/>
        <v>0</v>
      </c>
      <c r="BA299" s="39">
        <f t="shared" si="237"/>
        <v>0</v>
      </c>
      <c r="BB299" s="38">
        <f t="shared" ca="1" si="238"/>
        <v>0</v>
      </c>
      <c r="BC299" s="37">
        <f t="shared" ca="1" si="239"/>
        <v>0</v>
      </c>
      <c r="BE299" s="33" t="e">
        <f t="shared" si="241"/>
        <v>#N/A</v>
      </c>
      <c r="BF299" s="35" t="e">
        <f>IF(BE299&lt;&gt;0,"MEDIDO","NÃO MEDIDO")</f>
        <v>#N/A</v>
      </c>
    </row>
    <row r="300" spans="1:58" ht="30" customHeight="1" x14ac:dyDescent="0.2">
      <c r="A300" s="1" t="s">
        <v>55</v>
      </c>
      <c r="C300" s="52">
        <v>30300</v>
      </c>
      <c r="D300" s="51" t="s">
        <v>106</v>
      </c>
      <c r="E300" s="7"/>
      <c r="F300" s="49"/>
      <c r="G300" s="50"/>
      <c r="H300" s="50">
        <v>0</v>
      </c>
      <c r="I300" s="49">
        <f t="shared" si="242"/>
        <v>0</v>
      </c>
      <c r="J300" s="48"/>
      <c r="K300" s="48">
        <f t="shared" si="243"/>
        <v>0</v>
      </c>
      <c r="L300" s="47"/>
      <c r="M300" s="46">
        <f t="shared" si="244"/>
        <v>0</v>
      </c>
      <c r="N300" s="45"/>
      <c r="O300" s="42">
        <f t="shared" si="258"/>
        <v>0</v>
      </c>
      <c r="P300" s="42">
        <f t="shared" si="259"/>
        <v>0</v>
      </c>
      <c r="Q300" s="42"/>
      <c r="R300" s="42">
        <f t="shared" si="260"/>
        <v>0</v>
      </c>
      <c r="S300" s="42">
        <f t="shared" si="261"/>
        <v>0</v>
      </c>
      <c r="T300" s="44"/>
      <c r="U300" s="42">
        <f t="shared" si="245"/>
        <v>0</v>
      </c>
      <c r="V300" s="42">
        <f t="shared" si="240"/>
        <v>0</v>
      </c>
      <c r="W300" s="44"/>
      <c r="X300" s="42">
        <f t="shared" si="246"/>
        <v>0</v>
      </c>
      <c r="Y300" s="42">
        <f t="shared" si="247"/>
        <v>0</v>
      </c>
      <c r="Z300" s="44"/>
      <c r="AA300" s="42">
        <f t="shared" si="248"/>
        <v>0</v>
      </c>
      <c r="AB300" s="42">
        <f t="shared" si="249"/>
        <v>0</v>
      </c>
      <c r="AC300" s="44"/>
      <c r="AD300" s="43">
        <f t="shared" si="250"/>
        <v>0</v>
      </c>
      <c r="AE300" s="42">
        <f t="shared" si="251"/>
        <v>0</v>
      </c>
      <c r="AF300" s="44"/>
      <c r="AG300" s="43"/>
      <c r="AH300" s="42"/>
      <c r="AI300" s="42"/>
      <c r="AJ300" s="42">
        <f t="shared" si="234"/>
        <v>0</v>
      </c>
      <c r="AK300" s="42">
        <f t="shared" si="235"/>
        <v>0</v>
      </c>
      <c r="AL300" s="42"/>
      <c r="AM300" s="43">
        <f t="shared" si="252"/>
        <v>0</v>
      </c>
      <c r="AN300" s="42">
        <f t="shared" si="253"/>
        <v>0</v>
      </c>
      <c r="AO300" s="42"/>
      <c r="AP300" s="42"/>
      <c r="AQ300" s="42"/>
      <c r="AR300" s="42"/>
      <c r="AS300" s="43"/>
      <c r="AT300" s="42"/>
      <c r="AU300" s="42"/>
      <c r="AV300" s="42">
        <f t="shared" si="254"/>
        <v>0</v>
      </c>
      <c r="AW300" s="42">
        <f t="shared" si="255"/>
        <v>0</v>
      </c>
      <c r="AX300" s="41">
        <f t="shared" si="236"/>
        <v>0</v>
      </c>
      <c r="AY300" s="41">
        <f t="shared" ca="1" si="256"/>
        <v>0</v>
      </c>
      <c r="AZ300" s="40">
        <f t="shared" ca="1" si="257"/>
        <v>0</v>
      </c>
      <c r="BA300" s="39">
        <f t="shared" si="237"/>
        <v>0</v>
      </c>
      <c r="BB300" s="38">
        <f t="shared" ca="1" si="238"/>
        <v>0</v>
      </c>
      <c r="BC300" s="37">
        <f t="shared" ca="1" si="239"/>
        <v>0</v>
      </c>
      <c r="BE300" s="33" t="e">
        <f t="shared" si="241"/>
        <v>#N/A</v>
      </c>
      <c r="BF300" s="53" t="str">
        <f>IF(COUNTIF(BF301:BF301,"MEDIDO")&lt;&gt;0,"MEDIDO","NÃO MEDIDO")</f>
        <v>NÃO MEDIDO</v>
      </c>
    </row>
    <row r="301" spans="1:58" ht="30" customHeight="1" x14ac:dyDescent="0.2">
      <c r="A301" s="21" t="s">
        <v>53</v>
      </c>
      <c r="B301" s="21"/>
      <c r="C301" s="52" t="s">
        <v>105</v>
      </c>
      <c r="D301" s="51" t="s">
        <v>104</v>
      </c>
      <c r="E301" s="7" t="s">
        <v>67</v>
      </c>
      <c r="F301" s="49">
        <v>30</v>
      </c>
      <c r="G301" s="50"/>
      <c r="H301" s="50">
        <v>0</v>
      </c>
      <c r="I301" s="49">
        <f t="shared" si="242"/>
        <v>30</v>
      </c>
      <c r="J301" s="48">
        <v>75.8</v>
      </c>
      <c r="K301" s="48">
        <f t="shared" si="243"/>
        <v>2274</v>
      </c>
      <c r="L301" s="47"/>
      <c r="M301" s="46">
        <f t="shared" si="244"/>
        <v>0</v>
      </c>
      <c r="N301" s="45"/>
      <c r="O301" s="42">
        <f t="shared" si="258"/>
        <v>0</v>
      </c>
      <c r="P301" s="42">
        <f t="shared" si="259"/>
        <v>0</v>
      </c>
      <c r="Q301" s="42"/>
      <c r="R301" s="42">
        <f t="shared" si="260"/>
        <v>0</v>
      </c>
      <c r="S301" s="42">
        <f t="shared" si="261"/>
        <v>0</v>
      </c>
      <c r="T301" s="44"/>
      <c r="U301" s="42">
        <f t="shared" si="245"/>
        <v>0</v>
      </c>
      <c r="V301" s="42">
        <f t="shared" si="240"/>
        <v>0</v>
      </c>
      <c r="W301" s="44"/>
      <c r="X301" s="42">
        <f t="shared" si="246"/>
        <v>0</v>
      </c>
      <c r="Y301" s="42">
        <f t="shared" si="247"/>
        <v>0</v>
      </c>
      <c r="Z301" s="44"/>
      <c r="AA301" s="42">
        <f t="shared" si="248"/>
        <v>0</v>
      </c>
      <c r="AB301" s="42">
        <f t="shared" si="249"/>
        <v>0</v>
      </c>
      <c r="AC301" s="44"/>
      <c r="AD301" s="43">
        <f t="shared" si="250"/>
        <v>0</v>
      </c>
      <c r="AE301" s="42">
        <f t="shared" si="251"/>
        <v>0</v>
      </c>
      <c r="AF301" s="44"/>
      <c r="AG301" s="43"/>
      <c r="AH301" s="42"/>
      <c r="AI301" s="42">
        <v>30</v>
      </c>
      <c r="AJ301" s="42">
        <f t="shared" si="234"/>
        <v>2274</v>
      </c>
      <c r="AK301" s="42">
        <f t="shared" si="235"/>
        <v>0</v>
      </c>
      <c r="AL301" s="42"/>
      <c r="AM301" s="43">
        <f t="shared" si="252"/>
        <v>0</v>
      </c>
      <c r="AN301" s="42">
        <f t="shared" si="253"/>
        <v>0</v>
      </c>
      <c r="AO301" s="42"/>
      <c r="AP301" s="42"/>
      <c r="AQ301" s="42"/>
      <c r="AR301" s="42"/>
      <c r="AS301" s="43"/>
      <c r="AT301" s="42"/>
      <c r="AU301" s="42"/>
      <c r="AV301" s="42">
        <f t="shared" si="254"/>
        <v>0</v>
      </c>
      <c r="AW301" s="42">
        <f t="shared" si="255"/>
        <v>0</v>
      </c>
      <c r="AX301" s="41">
        <f t="shared" si="236"/>
        <v>30</v>
      </c>
      <c r="AY301" s="41">
        <f t="shared" ca="1" si="256"/>
        <v>2274</v>
      </c>
      <c r="AZ301" s="40">
        <f t="shared" ca="1" si="257"/>
        <v>0</v>
      </c>
      <c r="BA301" s="39">
        <f t="shared" si="237"/>
        <v>0</v>
      </c>
      <c r="BB301" s="38">
        <f t="shared" ca="1" si="238"/>
        <v>0</v>
      </c>
      <c r="BC301" s="37">
        <f t="shared" ca="1" si="239"/>
        <v>0</v>
      </c>
      <c r="BE301" s="33" t="e">
        <f t="shared" si="241"/>
        <v>#N/A</v>
      </c>
      <c r="BF301" s="35" t="e">
        <f>IF(BE301&lt;&gt;0,"MEDIDO","NÃO MEDIDO")</f>
        <v>#N/A</v>
      </c>
    </row>
    <row r="302" spans="1:58" ht="30" customHeight="1" x14ac:dyDescent="0.2">
      <c r="A302" s="1" t="s">
        <v>55</v>
      </c>
      <c r="C302" s="52">
        <v>4</v>
      </c>
      <c r="D302" s="51" t="s">
        <v>103</v>
      </c>
      <c r="E302" s="7"/>
      <c r="F302" s="49"/>
      <c r="G302" s="50"/>
      <c r="H302" s="50">
        <v>0</v>
      </c>
      <c r="I302" s="49">
        <f t="shared" si="242"/>
        <v>0</v>
      </c>
      <c r="J302" s="48"/>
      <c r="K302" s="48">
        <f t="shared" si="243"/>
        <v>0</v>
      </c>
      <c r="L302" s="47"/>
      <c r="M302" s="46">
        <f t="shared" si="244"/>
        <v>0</v>
      </c>
      <c r="N302" s="45"/>
      <c r="O302" s="42">
        <f t="shared" si="258"/>
        <v>0</v>
      </c>
      <c r="P302" s="42">
        <f t="shared" si="259"/>
        <v>0</v>
      </c>
      <c r="Q302" s="42"/>
      <c r="R302" s="42">
        <f t="shared" si="260"/>
        <v>0</v>
      </c>
      <c r="S302" s="42">
        <f t="shared" si="261"/>
        <v>0</v>
      </c>
      <c r="T302" s="44"/>
      <c r="U302" s="42">
        <f t="shared" si="245"/>
        <v>0</v>
      </c>
      <c r="V302" s="42">
        <f t="shared" si="240"/>
        <v>0</v>
      </c>
      <c r="W302" s="44"/>
      <c r="X302" s="42">
        <f t="shared" si="246"/>
        <v>0</v>
      </c>
      <c r="Y302" s="42">
        <f t="shared" si="247"/>
        <v>0</v>
      </c>
      <c r="Z302" s="44"/>
      <c r="AA302" s="42">
        <f t="shared" si="248"/>
        <v>0</v>
      </c>
      <c r="AB302" s="42">
        <f t="shared" si="249"/>
        <v>0</v>
      </c>
      <c r="AC302" s="44"/>
      <c r="AD302" s="43">
        <f t="shared" si="250"/>
        <v>0</v>
      </c>
      <c r="AE302" s="42">
        <f t="shared" si="251"/>
        <v>0</v>
      </c>
      <c r="AF302" s="44"/>
      <c r="AG302" s="43"/>
      <c r="AH302" s="42"/>
      <c r="AI302" s="42"/>
      <c r="AJ302" s="42">
        <f t="shared" si="234"/>
        <v>0</v>
      </c>
      <c r="AK302" s="42">
        <f t="shared" si="235"/>
        <v>0</v>
      </c>
      <c r="AL302" s="42"/>
      <c r="AM302" s="43">
        <f t="shared" si="252"/>
        <v>0</v>
      </c>
      <c r="AN302" s="42">
        <f t="shared" si="253"/>
        <v>0</v>
      </c>
      <c r="AO302" s="42"/>
      <c r="AP302" s="42"/>
      <c r="AQ302" s="42"/>
      <c r="AR302" s="42"/>
      <c r="AS302" s="43"/>
      <c r="AT302" s="42"/>
      <c r="AU302" s="42"/>
      <c r="AV302" s="42">
        <f t="shared" si="254"/>
        <v>0</v>
      </c>
      <c r="AW302" s="42">
        <f t="shared" si="255"/>
        <v>0</v>
      </c>
      <c r="AX302" s="41">
        <f t="shared" si="236"/>
        <v>0</v>
      </c>
      <c r="AY302" s="41">
        <f t="shared" ca="1" si="256"/>
        <v>0</v>
      </c>
      <c r="AZ302" s="40">
        <f t="shared" ca="1" si="257"/>
        <v>0</v>
      </c>
      <c r="BA302" s="39">
        <f t="shared" si="237"/>
        <v>0</v>
      </c>
      <c r="BB302" s="38">
        <f t="shared" ca="1" si="238"/>
        <v>0</v>
      </c>
      <c r="BC302" s="37">
        <f t="shared" ca="1" si="239"/>
        <v>0</v>
      </c>
      <c r="BE302" s="33" t="e">
        <f t="shared" si="241"/>
        <v>#N/A</v>
      </c>
      <c r="BF302" s="53" t="str">
        <f>IF(COUNTIF(BF303:BF306,"MEDIDO")&lt;&gt;0,"MEDIDO","NÃO MEDIDO")</f>
        <v>NÃO MEDIDO</v>
      </c>
    </row>
    <row r="303" spans="1:58" ht="30" customHeight="1" x14ac:dyDescent="0.2">
      <c r="A303" s="1" t="s">
        <v>55</v>
      </c>
      <c r="C303" s="52">
        <v>40100</v>
      </c>
      <c r="D303" s="51" t="s">
        <v>102</v>
      </c>
      <c r="E303" s="7"/>
      <c r="F303" s="49"/>
      <c r="G303" s="50"/>
      <c r="H303" s="50">
        <v>0</v>
      </c>
      <c r="I303" s="49">
        <f t="shared" si="242"/>
        <v>0</v>
      </c>
      <c r="J303" s="48"/>
      <c r="K303" s="48">
        <f t="shared" si="243"/>
        <v>0</v>
      </c>
      <c r="L303" s="47"/>
      <c r="M303" s="46">
        <f t="shared" si="244"/>
        <v>0</v>
      </c>
      <c r="N303" s="45"/>
      <c r="O303" s="42">
        <f t="shared" si="258"/>
        <v>0</v>
      </c>
      <c r="P303" s="42">
        <f t="shared" si="259"/>
        <v>0</v>
      </c>
      <c r="Q303" s="42"/>
      <c r="R303" s="42">
        <f t="shared" si="260"/>
        <v>0</v>
      </c>
      <c r="S303" s="42">
        <f t="shared" si="261"/>
        <v>0</v>
      </c>
      <c r="T303" s="44"/>
      <c r="U303" s="42">
        <f t="shared" si="245"/>
        <v>0</v>
      </c>
      <c r="V303" s="42">
        <f t="shared" si="240"/>
        <v>0</v>
      </c>
      <c r="W303" s="44"/>
      <c r="X303" s="42">
        <f t="shared" si="246"/>
        <v>0</v>
      </c>
      <c r="Y303" s="42">
        <f t="shared" si="247"/>
        <v>0</v>
      </c>
      <c r="Z303" s="44"/>
      <c r="AA303" s="42">
        <f t="shared" si="248"/>
        <v>0</v>
      </c>
      <c r="AB303" s="42">
        <f t="shared" si="249"/>
        <v>0</v>
      </c>
      <c r="AC303" s="44"/>
      <c r="AD303" s="43">
        <f t="shared" si="250"/>
        <v>0</v>
      </c>
      <c r="AE303" s="42">
        <f t="shared" si="251"/>
        <v>0</v>
      </c>
      <c r="AF303" s="44"/>
      <c r="AG303" s="43"/>
      <c r="AH303" s="42"/>
      <c r="AI303" s="42"/>
      <c r="AJ303" s="42">
        <f t="shared" si="234"/>
        <v>0</v>
      </c>
      <c r="AK303" s="42">
        <f t="shared" si="235"/>
        <v>0</v>
      </c>
      <c r="AL303" s="42"/>
      <c r="AM303" s="43">
        <f t="shared" si="252"/>
        <v>0</v>
      </c>
      <c r="AN303" s="42">
        <f t="shared" si="253"/>
        <v>0</v>
      </c>
      <c r="AO303" s="42"/>
      <c r="AP303" s="42"/>
      <c r="AQ303" s="42"/>
      <c r="AR303" s="42"/>
      <c r="AS303" s="43"/>
      <c r="AT303" s="42"/>
      <c r="AU303" s="42"/>
      <c r="AV303" s="42">
        <f t="shared" si="254"/>
        <v>0</v>
      </c>
      <c r="AW303" s="42">
        <f t="shared" si="255"/>
        <v>0</v>
      </c>
      <c r="AX303" s="41">
        <f t="shared" si="236"/>
        <v>0</v>
      </c>
      <c r="AY303" s="41">
        <f t="shared" ca="1" si="256"/>
        <v>0</v>
      </c>
      <c r="AZ303" s="40">
        <f t="shared" ca="1" si="257"/>
        <v>0</v>
      </c>
      <c r="BA303" s="39">
        <f t="shared" si="237"/>
        <v>0</v>
      </c>
      <c r="BB303" s="38">
        <f t="shared" ca="1" si="238"/>
        <v>0</v>
      </c>
      <c r="BC303" s="37">
        <f t="shared" ca="1" si="239"/>
        <v>0</v>
      </c>
      <c r="BE303" s="33" t="e">
        <f t="shared" si="241"/>
        <v>#N/A</v>
      </c>
      <c r="BF303" s="53" t="str">
        <f>IF(COUNTIF(BF304:BF306,"MEDIDO")&lt;&gt;0,"MEDIDO","NÃO MEDIDO")</f>
        <v>NÃO MEDIDO</v>
      </c>
    </row>
    <row r="304" spans="1:58" ht="60" customHeight="1" x14ac:dyDescent="0.2">
      <c r="A304" s="21" t="s">
        <v>53</v>
      </c>
      <c r="B304" s="21"/>
      <c r="C304" s="52" t="s">
        <v>101</v>
      </c>
      <c r="D304" s="51" t="s">
        <v>100</v>
      </c>
      <c r="E304" s="7" t="s">
        <v>67</v>
      </c>
      <c r="F304" s="49">
        <v>0.25</v>
      </c>
      <c r="G304" s="50"/>
      <c r="H304" s="50">
        <v>0</v>
      </c>
      <c r="I304" s="49">
        <f t="shared" si="242"/>
        <v>0.25</v>
      </c>
      <c r="J304" s="48">
        <v>31.97</v>
      </c>
      <c r="K304" s="48">
        <f t="shared" si="243"/>
        <v>7.99</v>
      </c>
      <c r="L304" s="47"/>
      <c r="M304" s="46">
        <f t="shared" si="244"/>
        <v>0</v>
      </c>
      <c r="N304" s="45"/>
      <c r="O304" s="42">
        <f t="shared" si="258"/>
        <v>0</v>
      </c>
      <c r="P304" s="42">
        <f t="shared" si="259"/>
        <v>0</v>
      </c>
      <c r="Q304" s="42"/>
      <c r="R304" s="42">
        <f t="shared" si="260"/>
        <v>0</v>
      </c>
      <c r="S304" s="42">
        <f t="shared" si="261"/>
        <v>0</v>
      </c>
      <c r="T304" s="44"/>
      <c r="U304" s="42">
        <f t="shared" si="245"/>
        <v>0</v>
      </c>
      <c r="V304" s="42">
        <f t="shared" si="240"/>
        <v>0</v>
      </c>
      <c r="W304" s="44"/>
      <c r="X304" s="42">
        <f t="shared" si="246"/>
        <v>0</v>
      </c>
      <c r="Y304" s="42">
        <f t="shared" si="247"/>
        <v>0</v>
      </c>
      <c r="Z304" s="44"/>
      <c r="AA304" s="42">
        <f t="shared" si="248"/>
        <v>0</v>
      </c>
      <c r="AB304" s="42">
        <f t="shared" si="249"/>
        <v>0</v>
      </c>
      <c r="AC304" s="44"/>
      <c r="AD304" s="43">
        <f t="shared" si="250"/>
        <v>0</v>
      </c>
      <c r="AE304" s="42">
        <f t="shared" si="251"/>
        <v>0</v>
      </c>
      <c r="AF304" s="44"/>
      <c r="AG304" s="43"/>
      <c r="AH304" s="42"/>
      <c r="AI304" s="42">
        <v>0.25</v>
      </c>
      <c r="AJ304" s="42">
        <f t="shared" si="234"/>
        <v>7.99</v>
      </c>
      <c r="AK304" s="42">
        <f t="shared" si="235"/>
        <v>0</v>
      </c>
      <c r="AL304" s="42"/>
      <c r="AM304" s="43">
        <f t="shared" si="252"/>
        <v>0</v>
      </c>
      <c r="AN304" s="42">
        <f t="shared" si="253"/>
        <v>0</v>
      </c>
      <c r="AO304" s="42"/>
      <c r="AP304" s="42"/>
      <c r="AQ304" s="42"/>
      <c r="AR304" s="42"/>
      <c r="AS304" s="43"/>
      <c r="AT304" s="42"/>
      <c r="AU304" s="42"/>
      <c r="AV304" s="42">
        <f t="shared" si="254"/>
        <v>0</v>
      </c>
      <c r="AW304" s="42">
        <f t="shared" si="255"/>
        <v>0</v>
      </c>
      <c r="AX304" s="41">
        <f t="shared" si="236"/>
        <v>0.25</v>
      </c>
      <c r="AY304" s="41">
        <f t="shared" ca="1" si="256"/>
        <v>7.99</v>
      </c>
      <c r="AZ304" s="40">
        <f t="shared" ca="1" si="257"/>
        <v>0</v>
      </c>
      <c r="BA304" s="39">
        <f t="shared" si="237"/>
        <v>0</v>
      </c>
      <c r="BB304" s="38">
        <f t="shared" ca="1" si="238"/>
        <v>0</v>
      </c>
      <c r="BC304" s="37">
        <f t="shared" ca="1" si="239"/>
        <v>0</v>
      </c>
      <c r="BE304" s="33" t="e">
        <f t="shared" si="241"/>
        <v>#N/A</v>
      </c>
      <c r="BF304" s="35" t="e">
        <f>IF(BE304&lt;&gt;0,"MEDIDO","NÃO MEDIDO")</f>
        <v>#N/A</v>
      </c>
    </row>
    <row r="305" spans="1:58" ht="60" customHeight="1" x14ac:dyDescent="0.2">
      <c r="A305" s="21" t="s">
        <v>53</v>
      </c>
      <c r="B305" s="21"/>
      <c r="C305" s="52" t="s">
        <v>99</v>
      </c>
      <c r="D305" s="51" t="s">
        <v>98</v>
      </c>
      <c r="E305" s="7" t="s">
        <v>67</v>
      </c>
      <c r="F305" s="49">
        <v>0.45</v>
      </c>
      <c r="G305" s="50"/>
      <c r="H305" s="50">
        <v>0</v>
      </c>
      <c r="I305" s="49">
        <f t="shared" si="242"/>
        <v>0.45</v>
      </c>
      <c r="J305" s="48">
        <v>45.68</v>
      </c>
      <c r="K305" s="48">
        <f t="shared" si="243"/>
        <v>20.56</v>
      </c>
      <c r="L305" s="47"/>
      <c r="M305" s="46">
        <f t="shared" si="244"/>
        <v>0</v>
      </c>
      <c r="N305" s="45"/>
      <c r="O305" s="42">
        <f t="shared" si="258"/>
        <v>0</v>
      </c>
      <c r="P305" s="42">
        <f t="shared" si="259"/>
        <v>0</v>
      </c>
      <c r="Q305" s="42"/>
      <c r="R305" s="42">
        <f t="shared" si="260"/>
        <v>0</v>
      </c>
      <c r="S305" s="42">
        <f t="shared" si="261"/>
        <v>0</v>
      </c>
      <c r="T305" s="44"/>
      <c r="U305" s="42">
        <f t="shared" si="245"/>
        <v>0</v>
      </c>
      <c r="V305" s="42">
        <f t="shared" si="240"/>
        <v>0</v>
      </c>
      <c r="W305" s="44"/>
      <c r="X305" s="42">
        <f t="shared" si="246"/>
        <v>0</v>
      </c>
      <c r="Y305" s="42">
        <f t="shared" si="247"/>
        <v>0</v>
      </c>
      <c r="Z305" s="44"/>
      <c r="AA305" s="42">
        <f t="shared" si="248"/>
        <v>0</v>
      </c>
      <c r="AB305" s="42">
        <f t="shared" si="249"/>
        <v>0</v>
      </c>
      <c r="AC305" s="44"/>
      <c r="AD305" s="43">
        <f t="shared" si="250"/>
        <v>0</v>
      </c>
      <c r="AE305" s="42">
        <f t="shared" si="251"/>
        <v>0</v>
      </c>
      <c r="AF305" s="44"/>
      <c r="AG305" s="43"/>
      <c r="AH305" s="42"/>
      <c r="AI305" s="42">
        <v>0.45</v>
      </c>
      <c r="AJ305" s="42">
        <f t="shared" si="234"/>
        <v>20.56</v>
      </c>
      <c r="AK305" s="42">
        <f t="shared" si="235"/>
        <v>0</v>
      </c>
      <c r="AL305" s="42"/>
      <c r="AM305" s="43">
        <f t="shared" si="252"/>
        <v>0</v>
      </c>
      <c r="AN305" s="42">
        <f t="shared" si="253"/>
        <v>0</v>
      </c>
      <c r="AO305" s="42"/>
      <c r="AP305" s="42"/>
      <c r="AQ305" s="42"/>
      <c r="AR305" s="42"/>
      <c r="AS305" s="43"/>
      <c r="AT305" s="42"/>
      <c r="AU305" s="42"/>
      <c r="AV305" s="42">
        <f t="shared" si="254"/>
        <v>0</v>
      </c>
      <c r="AW305" s="42">
        <f t="shared" si="255"/>
        <v>0</v>
      </c>
      <c r="AX305" s="41">
        <f t="shared" si="236"/>
        <v>0.45</v>
      </c>
      <c r="AY305" s="41">
        <f t="shared" ca="1" si="256"/>
        <v>20.56</v>
      </c>
      <c r="AZ305" s="40">
        <f t="shared" ca="1" si="257"/>
        <v>0</v>
      </c>
      <c r="BA305" s="39">
        <f t="shared" si="237"/>
        <v>0</v>
      </c>
      <c r="BB305" s="38">
        <f t="shared" ca="1" si="238"/>
        <v>0</v>
      </c>
      <c r="BC305" s="37">
        <f t="shared" ca="1" si="239"/>
        <v>0</v>
      </c>
      <c r="BE305" s="33" t="e">
        <f t="shared" si="241"/>
        <v>#N/A</v>
      </c>
      <c r="BF305" s="35" t="e">
        <f>IF(BE305&lt;&gt;0,"MEDIDO","NÃO MEDIDO")</f>
        <v>#N/A</v>
      </c>
    </row>
    <row r="306" spans="1:58" ht="60" customHeight="1" x14ac:dyDescent="0.2">
      <c r="A306" s="21" t="s">
        <v>53</v>
      </c>
      <c r="B306" s="21"/>
      <c r="C306" s="52" t="s">
        <v>97</v>
      </c>
      <c r="D306" s="51" t="s">
        <v>96</v>
      </c>
      <c r="E306" s="7" t="s">
        <v>67</v>
      </c>
      <c r="F306" s="49">
        <v>1.6</v>
      </c>
      <c r="G306" s="50"/>
      <c r="H306" s="50">
        <v>0</v>
      </c>
      <c r="I306" s="49">
        <f t="shared" si="242"/>
        <v>1.6</v>
      </c>
      <c r="J306" s="48">
        <v>55.19</v>
      </c>
      <c r="K306" s="48">
        <f t="shared" si="243"/>
        <v>88.3</v>
      </c>
      <c r="L306" s="47"/>
      <c r="M306" s="46">
        <f t="shared" si="244"/>
        <v>0</v>
      </c>
      <c r="N306" s="45"/>
      <c r="O306" s="42">
        <f t="shared" si="258"/>
        <v>0</v>
      </c>
      <c r="P306" s="42">
        <f t="shared" si="259"/>
        <v>0</v>
      </c>
      <c r="Q306" s="42"/>
      <c r="R306" s="42">
        <f t="shared" si="260"/>
        <v>0</v>
      </c>
      <c r="S306" s="42">
        <f t="shared" si="261"/>
        <v>0</v>
      </c>
      <c r="T306" s="44"/>
      <c r="U306" s="42">
        <f t="shared" si="245"/>
        <v>0</v>
      </c>
      <c r="V306" s="42">
        <f t="shared" si="240"/>
        <v>0</v>
      </c>
      <c r="W306" s="44"/>
      <c r="X306" s="42">
        <f t="shared" si="246"/>
        <v>0</v>
      </c>
      <c r="Y306" s="42">
        <f t="shared" si="247"/>
        <v>0</v>
      </c>
      <c r="Z306" s="44"/>
      <c r="AA306" s="42">
        <f t="shared" si="248"/>
        <v>0</v>
      </c>
      <c r="AB306" s="42">
        <f t="shared" si="249"/>
        <v>0</v>
      </c>
      <c r="AC306" s="44"/>
      <c r="AD306" s="43">
        <f t="shared" si="250"/>
        <v>0</v>
      </c>
      <c r="AE306" s="42">
        <f t="shared" si="251"/>
        <v>0</v>
      </c>
      <c r="AF306" s="44"/>
      <c r="AG306" s="43"/>
      <c r="AH306" s="42"/>
      <c r="AI306" s="42"/>
      <c r="AJ306" s="42">
        <f t="shared" si="234"/>
        <v>0</v>
      </c>
      <c r="AK306" s="42">
        <f t="shared" si="235"/>
        <v>0</v>
      </c>
      <c r="AL306" s="42">
        <v>0.5</v>
      </c>
      <c r="AM306" s="43">
        <f t="shared" si="252"/>
        <v>27.6</v>
      </c>
      <c r="AN306" s="42">
        <f t="shared" si="253"/>
        <v>0</v>
      </c>
      <c r="AO306" s="42"/>
      <c r="AP306" s="42"/>
      <c r="AQ306" s="42"/>
      <c r="AR306" s="42"/>
      <c r="AS306" s="43"/>
      <c r="AT306" s="42"/>
      <c r="AU306" s="42"/>
      <c r="AV306" s="42">
        <f t="shared" si="254"/>
        <v>0</v>
      </c>
      <c r="AW306" s="42">
        <f t="shared" si="255"/>
        <v>0</v>
      </c>
      <c r="AX306" s="41">
        <f t="shared" si="236"/>
        <v>0.5</v>
      </c>
      <c r="AY306" s="41">
        <f t="shared" ca="1" si="256"/>
        <v>27.6</v>
      </c>
      <c r="AZ306" s="40">
        <f t="shared" ca="1" si="257"/>
        <v>0</v>
      </c>
      <c r="BA306" s="39">
        <f t="shared" si="237"/>
        <v>1.1000000000000001</v>
      </c>
      <c r="BB306" s="38">
        <f t="shared" ca="1" si="238"/>
        <v>60.699999999999996</v>
      </c>
      <c r="BC306" s="37">
        <f t="shared" ca="1" si="239"/>
        <v>0</v>
      </c>
      <c r="BE306" s="33" t="e">
        <f t="shared" si="241"/>
        <v>#N/A</v>
      </c>
      <c r="BF306" s="35" t="e">
        <f>IF(BE306&lt;&gt;0,"MEDIDO","NÃO MEDIDO")</f>
        <v>#N/A</v>
      </c>
    </row>
    <row r="307" spans="1:58" ht="30" customHeight="1" x14ac:dyDescent="0.2">
      <c r="A307" s="1" t="s">
        <v>55</v>
      </c>
      <c r="C307" s="52">
        <v>17</v>
      </c>
      <c r="D307" s="51" t="s">
        <v>95</v>
      </c>
      <c r="E307" s="7"/>
      <c r="F307" s="49"/>
      <c r="G307" s="50"/>
      <c r="H307" s="50">
        <v>0</v>
      </c>
      <c r="I307" s="49">
        <f t="shared" si="242"/>
        <v>0</v>
      </c>
      <c r="J307" s="48"/>
      <c r="K307" s="48">
        <f t="shared" si="243"/>
        <v>0</v>
      </c>
      <c r="L307" s="47"/>
      <c r="M307" s="46">
        <f t="shared" si="244"/>
        <v>0</v>
      </c>
      <c r="N307" s="45"/>
      <c r="O307" s="42">
        <f t="shared" si="258"/>
        <v>0</v>
      </c>
      <c r="P307" s="42">
        <f t="shared" si="259"/>
        <v>0</v>
      </c>
      <c r="Q307" s="42"/>
      <c r="R307" s="42">
        <f t="shared" si="260"/>
        <v>0</v>
      </c>
      <c r="S307" s="42">
        <f t="shared" si="261"/>
        <v>0</v>
      </c>
      <c r="T307" s="44"/>
      <c r="U307" s="42">
        <f t="shared" si="245"/>
        <v>0</v>
      </c>
      <c r="V307" s="42">
        <f t="shared" si="240"/>
        <v>0</v>
      </c>
      <c r="W307" s="44"/>
      <c r="X307" s="42">
        <f t="shared" si="246"/>
        <v>0</v>
      </c>
      <c r="Y307" s="42">
        <f t="shared" si="247"/>
        <v>0</v>
      </c>
      <c r="Z307" s="44"/>
      <c r="AA307" s="42">
        <f t="shared" si="248"/>
        <v>0</v>
      </c>
      <c r="AB307" s="42">
        <f t="shared" si="249"/>
        <v>0</v>
      </c>
      <c r="AC307" s="44"/>
      <c r="AD307" s="43">
        <f t="shared" si="250"/>
        <v>0</v>
      </c>
      <c r="AE307" s="42">
        <f t="shared" si="251"/>
        <v>0</v>
      </c>
      <c r="AF307" s="44"/>
      <c r="AG307" s="43"/>
      <c r="AH307" s="42"/>
      <c r="AI307" s="42"/>
      <c r="AJ307" s="42">
        <f t="shared" si="234"/>
        <v>0</v>
      </c>
      <c r="AK307" s="42">
        <f t="shared" si="235"/>
        <v>0</v>
      </c>
      <c r="AL307" s="42"/>
      <c r="AM307" s="43">
        <f t="shared" si="252"/>
        <v>0</v>
      </c>
      <c r="AN307" s="42">
        <f t="shared" si="253"/>
        <v>0</v>
      </c>
      <c r="AO307" s="42"/>
      <c r="AP307" s="42"/>
      <c r="AQ307" s="42"/>
      <c r="AR307" s="42"/>
      <c r="AS307" s="43"/>
      <c r="AT307" s="42"/>
      <c r="AU307" s="42"/>
      <c r="AV307" s="42">
        <f t="shared" si="254"/>
        <v>0</v>
      </c>
      <c r="AW307" s="42">
        <f t="shared" si="255"/>
        <v>0</v>
      </c>
      <c r="AX307" s="41">
        <f t="shared" si="236"/>
        <v>0</v>
      </c>
      <c r="AY307" s="41">
        <f t="shared" ca="1" si="256"/>
        <v>0</v>
      </c>
      <c r="AZ307" s="40">
        <f t="shared" ca="1" si="257"/>
        <v>0</v>
      </c>
      <c r="BA307" s="39">
        <f t="shared" si="237"/>
        <v>0</v>
      </c>
      <c r="BB307" s="38">
        <f t="shared" ca="1" si="238"/>
        <v>0</v>
      </c>
      <c r="BC307" s="37">
        <f t="shared" ca="1" si="239"/>
        <v>0</v>
      </c>
      <c r="BE307" s="33" t="e">
        <f t="shared" si="241"/>
        <v>#N/A</v>
      </c>
      <c r="BF307" s="53" t="str">
        <f>IF(COUNTIF(BF308:BF315,"MEDIDO")&lt;&gt;0,"MEDIDO","NÃO MEDIDO")</f>
        <v>NÃO MEDIDO</v>
      </c>
    </row>
    <row r="308" spans="1:58" ht="30" customHeight="1" x14ac:dyDescent="0.2">
      <c r="A308" s="1" t="s">
        <v>55</v>
      </c>
      <c r="C308" s="52">
        <v>171500</v>
      </c>
      <c r="D308" s="51" t="s">
        <v>94</v>
      </c>
      <c r="E308" s="7"/>
      <c r="F308" s="49"/>
      <c r="G308" s="50"/>
      <c r="H308" s="50">
        <v>0</v>
      </c>
      <c r="I308" s="49">
        <f t="shared" si="242"/>
        <v>0</v>
      </c>
      <c r="J308" s="48"/>
      <c r="K308" s="48">
        <f t="shared" si="243"/>
        <v>0</v>
      </c>
      <c r="L308" s="47"/>
      <c r="M308" s="46">
        <f t="shared" si="244"/>
        <v>0</v>
      </c>
      <c r="N308" s="45"/>
      <c r="O308" s="42">
        <f t="shared" si="258"/>
        <v>0</v>
      </c>
      <c r="P308" s="42">
        <f t="shared" si="259"/>
        <v>0</v>
      </c>
      <c r="Q308" s="42"/>
      <c r="R308" s="42">
        <f t="shared" si="260"/>
        <v>0</v>
      </c>
      <c r="S308" s="42">
        <f t="shared" si="261"/>
        <v>0</v>
      </c>
      <c r="T308" s="44"/>
      <c r="U308" s="42">
        <f t="shared" si="245"/>
        <v>0</v>
      </c>
      <c r="V308" s="42">
        <f t="shared" si="240"/>
        <v>0</v>
      </c>
      <c r="W308" s="44"/>
      <c r="X308" s="42">
        <f t="shared" si="246"/>
        <v>0</v>
      </c>
      <c r="Y308" s="42">
        <f t="shared" si="247"/>
        <v>0</v>
      </c>
      <c r="Z308" s="44"/>
      <c r="AA308" s="42">
        <f t="shared" si="248"/>
        <v>0</v>
      </c>
      <c r="AB308" s="42">
        <f t="shared" si="249"/>
        <v>0</v>
      </c>
      <c r="AC308" s="44"/>
      <c r="AD308" s="43">
        <f t="shared" si="250"/>
        <v>0</v>
      </c>
      <c r="AE308" s="42">
        <f t="shared" si="251"/>
        <v>0</v>
      </c>
      <c r="AF308" s="44"/>
      <c r="AG308" s="43"/>
      <c r="AH308" s="42"/>
      <c r="AI308" s="42"/>
      <c r="AJ308" s="42">
        <f t="shared" si="234"/>
        <v>0</v>
      </c>
      <c r="AK308" s="42">
        <f t="shared" si="235"/>
        <v>0</v>
      </c>
      <c r="AL308" s="42"/>
      <c r="AM308" s="43">
        <f t="shared" si="252"/>
        <v>0</v>
      </c>
      <c r="AN308" s="42">
        <f t="shared" si="253"/>
        <v>0</v>
      </c>
      <c r="AO308" s="42"/>
      <c r="AP308" s="42"/>
      <c r="AQ308" s="42"/>
      <c r="AR308" s="42"/>
      <c r="AS308" s="43"/>
      <c r="AT308" s="42"/>
      <c r="AU308" s="42"/>
      <c r="AV308" s="42">
        <f t="shared" si="254"/>
        <v>0</v>
      </c>
      <c r="AW308" s="42">
        <f t="shared" si="255"/>
        <v>0</v>
      </c>
      <c r="AX308" s="41">
        <f t="shared" si="236"/>
        <v>0</v>
      </c>
      <c r="AY308" s="41">
        <f t="shared" ca="1" si="256"/>
        <v>0</v>
      </c>
      <c r="AZ308" s="40">
        <f t="shared" ca="1" si="257"/>
        <v>0</v>
      </c>
      <c r="BA308" s="39">
        <f t="shared" si="237"/>
        <v>0</v>
      </c>
      <c r="BB308" s="38">
        <f t="shared" ca="1" si="238"/>
        <v>0</v>
      </c>
      <c r="BC308" s="37">
        <f t="shared" ca="1" si="239"/>
        <v>0</v>
      </c>
      <c r="BE308" s="33" t="e">
        <f t="shared" si="241"/>
        <v>#N/A</v>
      </c>
      <c r="BF308" s="53" t="str">
        <f>IF(COUNTIF(BF309:BF315,"MEDIDO")&lt;&gt;0,"MEDIDO","NÃO MEDIDO")</f>
        <v>NÃO MEDIDO</v>
      </c>
    </row>
    <row r="309" spans="1:58" ht="60" customHeight="1" x14ac:dyDescent="0.2">
      <c r="A309" s="21" t="s">
        <v>53</v>
      </c>
      <c r="B309" s="21"/>
      <c r="C309" s="52" t="s">
        <v>93</v>
      </c>
      <c r="D309" s="51" t="s">
        <v>92</v>
      </c>
      <c r="E309" s="7" t="s">
        <v>81</v>
      </c>
      <c r="F309" s="49">
        <v>1</v>
      </c>
      <c r="G309" s="50"/>
      <c r="H309" s="50">
        <v>0</v>
      </c>
      <c r="I309" s="49">
        <f t="shared" si="242"/>
        <v>1</v>
      </c>
      <c r="J309" s="48">
        <v>53.1</v>
      </c>
      <c r="K309" s="48">
        <f t="shared" si="243"/>
        <v>53.1</v>
      </c>
      <c r="L309" s="47"/>
      <c r="M309" s="46">
        <f t="shared" si="244"/>
        <v>0</v>
      </c>
      <c r="N309" s="45"/>
      <c r="O309" s="42">
        <f t="shared" si="258"/>
        <v>0</v>
      </c>
      <c r="P309" s="42">
        <f t="shared" si="259"/>
        <v>0</v>
      </c>
      <c r="Q309" s="42"/>
      <c r="R309" s="42">
        <f t="shared" si="260"/>
        <v>0</v>
      </c>
      <c r="S309" s="42">
        <f t="shared" si="261"/>
        <v>0</v>
      </c>
      <c r="T309" s="44"/>
      <c r="U309" s="42">
        <f t="shared" si="245"/>
        <v>0</v>
      </c>
      <c r="V309" s="42">
        <f t="shared" si="240"/>
        <v>0</v>
      </c>
      <c r="W309" s="44"/>
      <c r="X309" s="42">
        <f t="shared" si="246"/>
        <v>0</v>
      </c>
      <c r="Y309" s="42">
        <f t="shared" si="247"/>
        <v>0</v>
      </c>
      <c r="Z309" s="44"/>
      <c r="AA309" s="42">
        <f t="shared" si="248"/>
        <v>0</v>
      </c>
      <c r="AB309" s="42">
        <f t="shared" si="249"/>
        <v>0</v>
      </c>
      <c r="AC309" s="44"/>
      <c r="AD309" s="43">
        <f t="shared" si="250"/>
        <v>0</v>
      </c>
      <c r="AE309" s="42">
        <f t="shared" si="251"/>
        <v>0</v>
      </c>
      <c r="AF309" s="44"/>
      <c r="AG309" s="43"/>
      <c r="AH309" s="42"/>
      <c r="AI309" s="42">
        <v>1</v>
      </c>
      <c r="AJ309" s="42">
        <f t="shared" si="234"/>
        <v>53.1</v>
      </c>
      <c r="AK309" s="42">
        <f t="shared" si="235"/>
        <v>0</v>
      </c>
      <c r="AL309" s="42"/>
      <c r="AM309" s="43">
        <f t="shared" si="252"/>
        <v>0</v>
      </c>
      <c r="AN309" s="42">
        <f t="shared" si="253"/>
        <v>0</v>
      </c>
      <c r="AO309" s="42"/>
      <c r="AP309" s="42"/>
      <c r="AQ309" s="42"/>
      <c r="AR309" s="42"/>
      <c r="AS309" s="43"/>
      <c r="AT309" s="42"/>
      <c r="AU309" s="42"/>
      <c r="AV309" s="42">
        <f t="shared" si="254"/>
        <v>0</v>
      </c>
      <c r="AW309" s="42">
        <f t="shared" si="255"/>
        <v>0</v>
      </c>
      <c r="AX309" s="41">
        <f t="shared" si="236"/>
        <v>1</v>
      </c>
      <c r="AY309" s="41">
        <f t="shared" ca="1" si="256"/>
        <v>53.1</v>
      </c>
      <c r="AZ309" s="40">
        <f t="shared" ca="1" si="257"/>
        <v>0</v>
      </c>
      <c r="BA309" s="39">
        <f t="shared" si="237"/>
        <v>0</v>
      </c>
      <c r="BB309" s="38">
        <f t="shared" ca="1" si="238"/>
        <v>0</v>
      </c>
      <c r="BC309" s="37">
        <f t="shared" ca="1" si="239"/>
        <v>0</v>
      </c>
      <c r="BE309" s="33" t="e">
        <f t="shared" si="241"/>
        <v>#N/A</v>
      </c>
      <c r="BF309" s="35" t="e">
        <f t="shared" ref="BF309:BF315" si="262">IF(BE309&lt;&gt;0,"MEDIDO","NÃO MEDIDO")</f>
        <v>#N/A</v>
      </c>
    </row>
    <row r="310" spans="1:58" ht="30" customHeight="1" x14ac:dyDescent="0.2">
      <c r="A310" s="21" t="s">
        <v>53</v>
      </c>
      <c r="B310" s="21"/>
      <c r="C310" s="52" t="s">
        <v>91</v>
      </c>
      <c r="D310" s="51" t="s">
        <v>90</v>
      </c>
      <c r="E310" s="7" t="s">
        <v>81</v>
      </c>
      <c r="F310" s="49">
        <v>1</v>
      </c>
      <c r="G310" s="50"/>
      <c r="H310" s="50">
        <v>0</v>
      </c>
      <c r="I310" s="49">
        <f t="shared" si="242"/>
        <v>1</v>
      </c>
      <c r="J310" s="48">
        <v>103.87</v>
      </c>
      <c r="K310" s="48">
        <f t="shared" si="243"/>
        <v>103.87</v>
      </c>
      <c r="L310" s="47"/>
      <c r="M310" s="46">
        <f t="shared" si="244"/>
        <v>0</v>
      </c>
      <c r="N310" s="45"/>
      <c r="O310" s="42">
        <f t="shared" si="258"/>
        <v>0</v>
      </c>
      <c r="P310" s="42">
        <f t="shared" si="259"/>
        <v>0</v>
      </c>
      <c r="Q310" s="42"/>
      <c r="R310" s="42">
        <f t="shared" si="260"/>
        <v>0</v>
      </c>
      <c r="S310" s="42">
        <f t="shared" si="261"/>
        <v>0</v>
      </c>
      <c r="T310" s="44"/>
      <c r="U310" s="42">
        <f t="shared" si="245"/>
        <v>0</v>
      </c>
      <c r="V310" s="42">
        <f t="shared" si="240"/>
        <v>0</v>
      </c>
      <c r="W310" s="44"/>
      <c r="X310" s="42">
        <f t="shared" si="246"/>
        <v>0</v>
      </c>
      <c r="Y310" s="42">
        <f t="shared" si="247"/>
        <v>0</v>
      </c>
      <c r="Z310" s="44"/>
      <c r="AA310" s="42">
        <f t="shared" si="248"/>
        <v>0</v>
      </c>
      <c r="AB310" s="42">
        <f t="shared" si="249"/>
        <v>0</v>
      </c>
      <c r="AC310" s="44"/>
      <c r="AD310" s="43">
        <f t="shared" si="250"/>
        <v>0</v>
      </c>
      <c r="AE310" s="42">
        <f t="shared" si="251"/>
        <v>0</v>
      </c>
      <c r="AF310" s="44"/>
      <c r="AG310" s="43"/>
      <c r="AH310" s="42"/>
      <c r="AI310" s="42">
        <v>1</v>
      </c>
      <c r="AJ310" s="42">
        <f t="shared" si="234"/>
        <v>103.87</v>
      </c>
      <c r="AK310" s="42">
        <f t="shared" si="235"/>
        <v>0</v>
      </c>
      <c r="AL310" s="42"/>
      <c r="AM310" s="43">
        <f t="shared" si="252"/>
        <v>0</v>
      </c>
      <c r="AN310" s="42">
        <f t="shared" si="253"/>
        <v>0</v>
      </c>
      <c r="AO310" s="42"/>
      <c r="AP310" s="42"/>
      <c r="AQ310" s="42"/>
      <c r="AR310" s="42"/>
      <c r="AS310" s="43"/>
      <c r="AT310" s="42"/>
      <c r="AU310" s="42"/>
      <c r="AV310" s="42">
        <f t="shared" si="254"/>
        <v>0</v>
      </c>
      <c r="AW310" s="42">
        <f t="shared" si="255"/>
        <v>0</v>
      </c>
      <c r="AX310" s="41">
        <f t="shared" si="236"/>
        <v>1</v>
      </c>
      <c r="AY310" s="41">
        <f t="shared" ca="1" si="256"/>
        <v>103.87</v>
      </c>
      <c r="AZ310" s="40">
        <f t="shared" ca="1" si="257"/>
        <v>0</v>
      </c>
      <c r="BA310" s="39">
        <f t="shared" si="237"/>
        <v>0</v>
      </c>
      <c r="BB310" s="38">
        <f t="shared" ca="1" si="238"/>
        <v>0</v>
      </c>
      <c r="BC310" s="37">
        <f t="shared" ca="1" si="239"/>
        <v>0</v>
      </c>
      <c r="BE310" s="33" t="e">
        <f t="shared" si="241"/>
        <v>#N/A</v>
      </c>
      <c r="BF310" s="35" t="e">
        <f t="shared" si="262"/>
        <v>#N/A</v>
      </c>
    </row>
    <row r="311" spans="1:58" ht="60" customHeight="1" x14ac:dyDescent="0.2">
      <c r="A311" s="21" t="s">
        <v>53</v>
      </c>
      <c r="B311" s="21"/>
      <c r="C311" s="52" t="s">
        <v>89</v>
      </c>
      <c r="D311" s="51" t="s">
        <v>88</v>
      </c>
      <c r="E311" s="7" t="s">
        <v>81</v>
      </c>
      <c r="F311" s="49">
        <v>2</v>
      </c>
      <c r="G311" s="50"/>
      <c r="H311" s="50">
        <v>0</v>
      </c>
      <c r="I311" s="49">
        <f t="shared" si="242"/>
        <v>2</v>
      </c>
      <c r="J311" s="48">
        <v>31.24</v>
      </c>
      <c r="K311" s="48">
        <f t="shared" si="243"/>
        <v>62.48</v>
      </c>
      <c r="L311" s="47"/>
      <c r="M311" s="46">
        <f t="shared" si="244"/>
        <v>0</v>
      </c>
      <c r="N311" s="45"/>
      <c r="O311" s="42">
        <f t="shared" si="258"/>
        <v>0</v>
      </c>
      <c r="P311" s="42">
        <f t="shared" si="259"/>
        <v>0</v>
      </c>
      <c r="Q311" s="42"/>
      <c r="R311" s="42">
        <f t="shared" si="260"/>
        <v>0</v>
      </c>
      <c r="S311" s="42">
        <f t="shared" si="261"/>
        <v>0</v>
      </c>
      <c r="T311" s="44"/>
      <c r="U311" s="42">
        <f t="shared" si="245"/>
        <v>0</v>
      </c>
      <c r="V311" s="42">
        <f t="shared" si="240"/>
        <v>0</v>
      </c>
      <c r="W311" s="44"/>
      <c r="X311" s="42">
        <f t="shared" si="246"/>
        <v>0</v>
      </c>
      <c r="Y311" s="42">
        <f t="shared" si="247"/>
        <v>0</v>
      </c>
      <c r="Z311" s="44"/>
      <c r="AA311" s="42">
        <f t="shared" si="248"/>
        <v>0</v>
      </c>
      <c r="AB311" s="42">
        <f t="shared" si="249"/>
        <v>0</v>
      </c>
      <c r="AC311" s="44"/>
      <c r="AD311" s="43">
        <f t="shared" si="250"/>
        <v>0</v>
      </c>
      <c r="AE311" s="42">
        <f t="shared" si="251"/>
        <v>0</v>
      </c>
      <c r="AF311" s="44"/>
      <c r="AG311" s="43"/>
      <c r="AH311" s="42"/>
      <c r="AI311" s="42"/>
      <c r="AJ311" s="42">
        <f t="shared" si="234"/>
        <v>0</v>
      </c>
      <c r="AK311" s="42">
        <f t="shared" si="235"/>
        <v>0</v>
      </c>
      <c r="AL311" s="42"/>
      <c r="AM311" s="43">
        <f t="shared" si="252"/>
        <v>0</v>
      </c>
      <c r="AN311" s="42">
        <f t="shared" si="253"/>
        <v>0</v>
      </c>
      <c r="AO311" s="42"/>
      <c r="AP311" s="42"/>
      <c r="AQ311" s="42"/>
      <c r="AR311" s="42"/>
      <c r="AS311" s="43"/>
      <c r="AT311" s="42"/>
      <c r="AU311" s="42"/>
      <c r="AV311" s="42">
        <f t="shared" si="254"/>
        <v>0</v>
      </c>
      <c r="AW311" s="42">
        <f t="shared" si="255"/>
        <v>0</v>
      </c>
      <c r="AX311" s="41">
        <f t="shared" si="236"/>
        <v>0</v>
      </c>
      <c r="AY311" s="41">
        <f t="shared" ca="1" si="256"/>
        <v>0</v>
      </c>
      <c r="AZ311" s="40">
        <f t="shared" ca="1" si="257"/>
        <v>0</v>
      </c>
      <c r="BA311" s="39">
        <f t="shared" si="237"/>
        <v>2</v>
      </c>
      <c r="BB311" s="38">
        <f t="shared" ca="1" si="238"/>
        <v>62.48</v>
      </c>
      <c r="BC311" s="37">
        <f t="shared" ca="1" si="239"/>
        <v>0</v>
      </c>
      <c r="BE311" s="33" t="e">
        <f t="shared" si="241"/>
        <v>#N/A</v>
      </c>
      <c r="BF311" s="35" t="e">
        <f t="shared" si="262"/>
        <v>#N/A</v>
      </c>
    </row>
    <row r="312" spans="1:58" ht="60" customHeight="1" x14ac:dyDescent="0.2">
      <c r="A312" s="21" t="s">
        <v>53</v>
      </c>
      <c r="B312" s="21"/>
      <c r="C312" s="52" t="s">
        <v>87</v>
      </c>
      <c r="D312" s="51" t="s">
        <v>86</v>
      </c>
      <c r="E312" s="7" t="s">
        <v>81</v>
      </c>
      <c r="F312" s="49">
        <v>1</v>
      </c>
      <c r="G312" s="50"/>
      <c r="H312" s="50">
        <v>0</v>
      </c>
      <c r="I312" s="49">
        <f t="shared" si="242"/>
        <v>1</v>
      </c>
      <c r="J312" s="48">
        <v>39.520000000000003</v>
      </c>
      <c r="K312" s="48">
        <f t="shared" si="243"/>
        <v>39.520000000000003</v>
      </c>
      <c r="L312" s="47"/>
      <c r="M312" s="46">
        <f t="shared" si="244"/>
        <v>0</v>
      </c>
      <c r="N312" s="45"/>
      <c r="O312" s="42">
        <f t="shared" si="258"/>
        <v>0</v>
      </c>
      <c r="P312" s="42">
        <f t="shared" si="259"/>
        <v>0</v>
      </c>
      <c r="Q312" s="42"/>
      <c r="R312" s="42">
        <f t="shared" si="260"/>
        <v>0</v>
      </c>
      <c r="S312" s="42">
        <f t="shared" si="261"/>
        <v>0</v>
      </c>
      <c r="T312" s="44"/>
      <c r="U312" s="42">
        <f t="shared" si="245"/>
        <v>0</v>
      </c>
      <c r="V312" s="42">
        <f t="shared" si="240"/>
        <v>0</v>
      </c>
      <c r="W312" s="44"/>
      <c r="X312" s="42">
        <f t="shared" si="246"/>
        <v>0</v>
      </c>
      <c r="Y312" s="42">
        <f t="shared" si="247"/>
        <v>0</v>
      </c>
      <c r="Z312" s="44"/>
      <c r="AA312" s="42">
        <f t="shared" si="248"/>
        <v>0</v>
      </c>
      <c r="AB312" s="42">
        <f t="shared" si="249"/>
        <v>0</v>
      </c>
      <c r="AC312" s="44"/>
      <c r="AD312" s="43">
        <f t="shared" si="250"/>
        <v>0</v>
      </c>
      <c r="AE312" s="42">
        <f t="shared" si="251"/>
        <v>0</v>
      </c>
      <c r="AF312" s="44"/>
      <c r="AG312" s="43"/>
      <c r="AH312" s="42"/>
      <c r="AI312" s="42"/>
      <c r="AJ312" s="42">
        <f t="shared" si="234"/>
        <v>0</v>
      </c>
      <c r="AK312" s="42">
        <f t="shared" si="235"/>
        <v>0</v>
      </c>
      <c r="AL312" s="42"/>
      <c r="AM312" s="43">
        <f t="shared" si="252"/>
        <v>0</v>
      </c>
      <c r="AN312" s="42">
        <f t="shared" si="253"/>
        <v>0</v>
      </c>
      <c r="AO312" s="42"/>
      <c r="AP312" s="42"/>
      <c r="AQ312" s="42"/>
      <c r="AR312" s="42"/>
      <c r="AS312" s="43"/>
      <c r="AT312" s="42"/>
      <c r="AU312" s="42"/>
      <c r="AV312" s="42">
        <f t="shared" si="254"/>
        <v>0</v>
      </c>
      <c r="AW312" s="42">
        <f t="shared" si="255"/>
        <v>0</v>
      </c>
      <c r="AX312" s="41">
        <f t="shared" si="236"/>
        <v>0</v>
      </c>
      <c r="AY312" s="41">
        <f t="shared" ca="1" si="256"/>
        <v>0</v>
      </c>
      <c r="AZ312" s="40">
        <f t="shared" ca="1" si="257"/>
        <v>0</v>
      </c>
      <c r="BA312" s="39">
        <f t="shared" si="237"/>
        <v>1</v>
      </c>
      <c r="BB312" s="38">
        <f t="shared" ca="1" si="238"/>
        <v>39.520000000000003</v>
      </c>
      <c r="BC312" s="37">
        <f t="shared" ca="1" si="239"/>
        <v>0</v>
      </c>
      <c r="BE312" s="33" t="e">
        <f t="shared" si="241"/>
        <v>#N/A</v>
      </c>
      <c r="BF312" s="35" t="e">
        <f t="shared" si="262"/>
        <v>#N/A</v>
      </c>
    </row>
    <row r="313" spans="1:58" ht="30" customHeight="1" x14ac:dyDescent="0.2">
      <c r="A313" s="21" t="s">
        <v>53</v>
      </c>
      <c r="B313" s="21"/>
      <c r="C313" s="52" t="s">
        <v>85</v>
      </c>
      <c r="D313" s="51" t="s">
        <v>84</v>
      </c>
      <c r="E313" s="7" t="s">
        <v>70</v>
      </c>
      <c r="F313" s="49">
        <v>105</v>
      </c>
      <c r="G313" s="50"/>
      <c r="H313" s="50">
        <v>0</v>
      </c>
      <c r="I313" s="49">
        <f t="shared" si="242"/>
        <v>105</v>
      </c>
      <c r="J313" s="48">
        <v>42.65</v>
      </c>
      <c r="K313" s="48">
        <f t="shared" si="243"/>
        <v>4478.25</v>
      </c>
      <c r="L313" s="47"/>
      <c r="M313" s="46">
        <f t="shared" si="244"/>
        <v>0</v>
      </c>
      <c r="N313" s="45"/>
      <c r="O313" s="42">
        <f t="shared" si="258"/>
        <v>0</v>
      </c>
      <c r="P313" s="42">
        <f t="shared" si="259"/>
        <v>0</v>
      </c>
      <c r="Q313" s="42"/>
      <c r="R313" s="42">
        <f t="shared" si="260"/>
        <v>0</v>
      </c>
      <c r="S313" s="42">
        <f t="shared" si="261"/>
        <v>0</v>
      </c>
      <c r="T313" s="44"/>
      <c r="U313" s="42">
        <f t="shared" si="245"/>
        <v>0</v>
      </c>
      <c r="V313" s="42">
        <f t="shared" si="240"/>
        <v>0</v>
      </c>
      <c r="W313" s="44"/>
      <c r="X313" s="42">
        <f t="shared" si="246"/>
        <v>0</v>
      </c>
      <c r="Y313" s="42">
        <f t="shared" si="247"/>
        <v>0</v>
      </c>
      <c r="Z313" s="44"/>
      <c r="AA313" s="42">
        <f t="shared" si="248"/>
        <v>0</v>
      </c>
      <c r="AB313" s="42">
        <f t="shared" si="249"/>
        <v>0</v>
      </c>
      <c r="AC313" s="44"/>
      <c r="AD313" s="43">
        <f t="shared" si="250"/>
        <v>0</v>
      </c>
      <c r="AE313" s="42">
        <f t="shared" si="251"/>
        <v>0</v>
      </c>
      <c r="AF313" s="44"/>
      <c r="AG313" s="43"/>
      <c r="AH313" s="42"/>
      <c r="AI313" s="42">
        <v>105</v>
      </c>
      <c r="AJ313" s="42">
        <f t="shared" si="234"/>
        <v>4478.25</v>
      </c>
      <c r="AK313" s="42">
        <f t="shared" si="235"/>
        <v>0</v>
      </c>
      <c r="AL313" s="42"/>
      <c r="AM313" s="43">
        <f t="shared" si="252"/>
        <v>0</v>
      </c>
      <c r="AN313" s="42">
        <f t="shared" si="253"/>
        <v>0</v>
      </c>
      <c r="AO313" s="42"/>
      <c r="AP313" s="42"/>
      <c r="AQ313" s="42"/>
      <c r="AR313" s="42"/>
      <c r="AS313" s="43"/>
      <c r="AT313" s="42"/>
      <c r="AU313" s="42"/>
      <c r="AV313" s="42">
        <f t="shared" si="254"/>
        <v>0</v>
      </c>
      <c r="AW313" s="42">
        <f t="shared" si="255"/>
        <v>0</v>
      </c>
      <c r="AX313" s="41">
        <f t="shared" si="236"/>
        <v>105</v>
      </c>
      <c r="AY313" s="41">
        <f t="shared" ca="1" si="256"/>
        <v>4478.25</v>
      </c>
      <c r="AZ313" s="40">
        <f t="shared" ca="1" si="257"/>
        <v>0</v>
      </c>
      <c r="BA313" s="39">
        <f t="shared" si="237"/>
        <v>0</v>
      </c>
      <c r="BB313" s="38">
        <f t="shared" ca="1" si="238"/>
        <v>0</v>
      </c>
      <c r="BC313" s="37">
        <f t="shared" ca="1" si="239"/>
        <v>0</v>
      </c>
      <c r="BE313" s="33" t="e">
        <f t="shared" si="241"/>
        <v>#N/A</v>
      </c>
      <c r="BF313" s="35" t="e">
        <f t="shared" si="262"/>
        <v>#N/A</v>
      </c>
    </row>
    <row r="314" spans="1:58" ht="30" customHeight="1" x14ac:dyDescent="0.2">
      <c r="A314" s="21" t="s">
        <v>53</v>
      </c>
      <c r="B314" s="21"/>
      <c r="C314" s="52" t="s">
        <v>83</v>
      </c>
      <c r="D314" s="51" t="s">
        <v>82</v>
      </c>
      <c r="E314" s="7" t="s">
        <v>81</v>
      </c>
      <c r="F314" s="49">
        <v>1</v>
      </c>
      <c r="G314" s="50"/>
      <c r="H314" s="50">
        <v>0</v>
      </c>
      <c r="I314" s="49">
        <f t="shared" si="242"/>
        <v>1</v>
      </c>
      <c r="J314" s="48">
        <v>206.02</v>
      </c>
      <c r="K314" s="48">
        <f t="shared" si="243"/>
        <v>206.02</v>
      </c>
      <c r="L314" s="47"/>
      <c r="M314" s="46">
        <f t="shared" si="244"/>
        <v>0</v>
      </c>
      <c r="N314" s="45"/>
      <c r="O314" s="42">
        <f t="shared" si="258"/>
        <v>0</v>
      </c>
      <c r="P314" s="42">
        <f t="shared" si="259"/>
        <v>0</v>
      </c>
      <c r="Q314" s="42"/>
      <c r="R314" s="42">
        <f t="shared" si="260"/>
        <v>0</v>
      </c>
      <c r="S314" s="42">
        <f t="shared" si="261"/>
        <v>0</v>
      </c>
      <c r="T314" s="44"/>
      <c r="U314" s="42">
        <f t="shared" si="245"/>
        <v>0</v>
      </c>
      <c r="V314" s="42">
        <f t="shared" si="240"/>
        <v>0</v>
      </c>
      <c r="W314" s="44"/>
      <c r="X314" s="42">
        <f t="shared" si="246"/>
        <v>0</v>
      </c>
      <c r="Y314" s="42">
        <f t="shared" si="247"/>
        <v>0</v>
      </c>
      <c r="Z314" s="44"/>
      <c r="AA314" s="42">
        <f t="shared" si="248"/>
        <v>0</v>
      </c>
      <c r="AB314" s="42">
        <f t="shared" si="249"/>
        <v>0</v>
      </c>
      <c r="AC314" s="44"/>
      <c r="AD314" s="43">
        <f t="shared" si="250"/>
        <v>0</v>
      </c>
      <c r="AE314" s="42">
        <f t="shared" si="251"/>
        <v>0</v>
      </c>
      <c r="AF314" s="44"/>
      <c r="AG314" s="43"/>
      <c r="AH314" s="42"/>
      <c r="AI314" s="42">
        <v>1</v>
      </c>
      <c r="AJ314" s="42">
        <f t="shared" si="234"/>
        <v>206.02</v>
      </c>
      <c r="AK314" s="42">
        <f t="shared" si="235"/>
        <v>0</v>
      </c>
      <c r="AL314" s="42"/>
      <c r="AM314" s="43">
        <f t="shared" si="252"/>
        <v>0</v>
      </c>
      <c r="AN314" s="42">
        <f t="shared" si="253"/>
        <v>0</v>
      </c>
      <c r="AO314" s="42"/>
      <c r="AP314" s="42"/>
      <c r="AQ314" s="42"/>
      <c r="AR314" s="42"/>
      <c r="AS314" s="43"/>
      <c r="AT314" s="42"/>
      <c r="AU314" s="42"/>
      <c r="AV314" s="42">
        <f t="shared" si="254"/>
        <v>0</v>
      </c>
      <c r="AW314" s="42">
        <f t="shared" si="255"/>
        <v>0</v>
      </c>
      <c r="AX314" s="41">
        <f t="shared" si="236"/>
        <v>1</v>
      </c>
      <c r="AY314" s="41">
        <f t="shared" ca="1" si="256"/>
        <v>206.02</v>
      </c>
      <c r="AZ314" s="40">
        <f t="shared" ca="1" si="257"/>
        <v>0</v>
      </c>
      <c r="BA314" s="39">
        <f t="shared" si="237"/>
        <v>0</v>
      </c>
      <c r="BB314" s="38">
        <f t="shared" ca="1" si="238"/>
        <v>0</v>
      </c>
      <c r="BC314" s="37">
        <f t="shared" ca="1" si="239"/>
        <v>0</v>
      </c>
      <c r="BE314" s="33" t="e">
        <f t="shared" si="241"/>
        <v>#N/A</v>
      </c>
      <c r="BF314" s="35" t="e">
        <f t="shared" si="262"/>
        <v>#N/A</v>
      </c>
    </row>
    <row r="315" spans="1:58" ht="30" customHeight="1" x14ac:dyDescent="0.2">
      <c r="A315" s="21" t="s">
        <v>53</v>
      </c>
      <c r="B315" s="21"/>
      <c r="C315" s="52" t="s">
        <v>80</v>
      </c>
      <c r="D315" s="51" t="s">
        <v>79</v>
      </c>
      <c r="E315" s="7" t="s">
        <v>70</v>
      </c>
      <c r="F315" s="49">
        <v>40</v>
      </c>
      <c r="G315" s="50"/>
      <c r="H315" s="50">
        <v>0</v>
      </c>
      <c r="I315" s="49">
        <f t="shared" si="242"/>
        <v>40</v>
      </c>
      <c r="J315" s="48">
        <v>22.36</v>
      </c>
      <c r="K315" s="48">
        <f t="shared" si="243"/>
        <v>894.4</v>
      </c>
      <c r="L315" s="47"/>
      <c r="M315" s="46">
        <f t="shared" si="244"/>
        <v>0</v>
      </c>
      <c r="N315" s="45"/>
      <c r="O315" s="42">
        <f t="shared" si="258"/>
        <v>0</v>
      </c>
      <c r="P315" s="42">
        <f t="shared" si="259"/>
        <v>0</v>
      </c>
      <c r="Q315" s="42"/>
      <c r="R315" s="42">
        <f t="shared" si="260"/>
        <v>0</v>
      </c>
      <c r="S315" s="42">
        <f t="shared" si="261"/>
        <v>0</v>
      </c>
      <c r="T315" s="44"/>
      <c r="U315" s="42">
        <f t="shared" si="245"/>
        <v>0</v>
      </c>
      <c r="V315" s="42">
        <f t="shared" si="240"/>
        <v>0</v>
      </c>
      <c r="W315" s="44"/>
      <c r="X315" s="42">
        <f t="shared" si="246"/>
        <v>0</v>
      </c>
      <c r="Y315" s="42">
        <f t="shared" si="247"/>
        <v>0</v>
      </c>
      <c r="Z315" s="44"/>
      <c r="AA315" s="42">
        <f t="shared" si="248"/>
        <v>0</v>
      </c>
      <c r="AB315" s="42">
        <f t="shared" si="249"/>
        <v>0</v>
      </c>
      <c r="AC315" s="44"/>
      <c r="AD315" s="43">
        <f t="shared" si="250"/>
        <v>0</v>
      </c>
      <c r="AE315" s="42">
        <f t="shared" si="251"/>
        <v>0</v>
      </c>
      <c r="AF315" s="44"/>
      <c r="AG315" s="43"/>
      <c r="AH315" s="42"/>
      <c r="AI315" s="42"/>
      <c r="AJ315" s="42">
        <f t="shared" si="234"/>
        <v>0</v>
      </c>
      <c r="AK315" s="42">
        <f t="shared" si="235"/>
        <v>0</v>
      </c>
      <c r="AL315" s="42"/>
      <c r="AM315" s="43">
        <f t="shared" si="252"/>
        <v>0</v>
      </c>
      <c r="AN315" s="42">
        <f t="shared" si="253"/>
        <v>0</v>
      </c>
      <c r="AO315" s="42"/>
      <c r="AP315" s="42"/>
      <c r="AQ315" s="42"/>
      <c r="AR315" s="42"/>
      <c r="AS315" s="43"/>
      <c r="AT315" s="42"/>
      <c r="AU315" s="42"/>
      <c r="AV315" s="42">
        <f t="shared" si="254"/>
        <v>0</v>
      </c>
      <c r="AW315" s="42">
        <f t="shared" si="255"/>
        <v>0</v>
      </c>
      <c r="AX315" s="41">
        <f t="shared" si="236"/>
        <v>0</v>
      </c>
      <c r="AY315" s="41">
        <f t="shared" ca="1" si="256"/>
        <v>0</v>
      </c>
      <c r="AZ315" s="40">
        <f t="shared" ca="1" si="257"/>
        <v>0</v>
      </c>
      <c r="BA315" s="39">
        <f t="shared" si="237"/>
        <v>40</v>
      </c>
      <c r="BB315" s="38">
        <f t="shared" ca="1" si="238"/>
        <v>894.4</v>
      </c>
      <c r="BC315" s="37">
        <f t="shared" ca="1" si="239"/>
        <v>0</v>
      </c>
      <c r="BE315" s="33" t="e">
        <f t="shared" si="241"/>
        <v>#N/A</v>
      </c>
      <c r="BF315" s="35" t="e">
        <f t="shared" si="262"/>
        <v>#N/A</v>
      </c>
    </row>
    <row r="316" spans="1:58" ht="30" customHeight="1" x14ac:dyDescent="0.2">
      <c r="A316" s="1" t="s">
        <v>55</v>
      </c>
      <c r="C316" s="52">
        <v>23</v>
      </c>
      <c r="D316" s="51" t="s">
        <v>78</v>
      </c>
      <c r="E316" s="7"/>
      <c r="F316" s="49"/>
      <c r="G316" s="50"/>
      <c r="H316" s="50">
        <v>0</v>
      </c>
      <c r="I316" s="49">
        <f t="shared" si="242"/>
        <v>0</v>
      </c>
      <c r="J316" s="48"/>
      <c r="K316" s="48">
        <f t="shared" si="243"/>
        <v>0</v>
      </c>
      <c r="L316" s="47"/>
      <c r="M316" s="46">
        <f t="shared" si="244"/>
        <v>0</v>
      </c>
      <c r="N316" s="45"/>
      <c r="O316" s="42">
        <f t="shared" si="258"/>
        <v>0</v>
      </c>
      <c r="P316" s="42">
        <f t="shared" si="259"/>
        <v>0</v>
      </c>
      <c r="Q316" s="42"/>
      <c r="R316" s="42">
        <f t="shared" si="260"/>
        <v>0</v>
      </c>
      <c r="S316" s="42">
        <f t="shared" si="261"/>
        <v>0</v>
      </c>
      <c r="T316" s="44"/>
      <c r="U316" s="42">
        <f t="shared" si="245"/>
        <v>0</v>
      </c>
      <c r="V316" s="42">
        <f t="shared" si="240"/>
        <v>0</v>
      </c>
      <c r="W316" s="44"/>
      <c r="X316" s="42">
        <f t="shared" si="246"/>
        <v>0</v>
      </c>
      <c r="Y316" s="42">
        <f t="shared" si="247"/>
        <v>0</v>
      </c>
      <c r="Z316" s="44"/>
      <c r="AA316" s="42">
        <f t="shared" si="248"/>
        <v>0</v>
      </c>
      <c r="AB316" s="42">
        <f t="shared" si="249"/>
        <v>0</v>
      </c>
      <c r="AC316" s="44"/>
      <c r="AD316" s="43">
        <f t="shared" si="250"/>
        <v>0</v>
      </c>
      <c r="AE316" s="42">
        <f t="shared" si="251"/>
        <v>0</v>
      </c>
      <c r="AF316" s="44"/>
      <c r="AG316" s="43"/>
      <c r="AH316" s="42"/>
      <c r="AI316" s="42"/>
      <c r="AJ316" s="42">
        <f t="shared" si="234"/>
        <v>0</v>
      </c>
      <c r="AK316" s="42">
        <f t="shared" si="235"/>
        <v>0</v>
      </c>
      <c r="AL316" s="42"/>
      <c r="AM316" s="43">
        <f t="shared" si="252"/>
        <v>0</v>
      </c>
      <c r="AN316" s="42">
        <f t="shared" si="253"/>
        <v>0</v>
      </c>
      <c r="AO316" s="42"/>
      <c r="AP316" s="42"/>
      <c r="AQ316" s="42"/>
      <c r="AR316" s="42"/>
      <c r="AS316" s="43"/>
      <c r="AT316" s="42"/>
      <c r="AU316" s="42"/>
      <c r="AV316" s="42">
        <f t="shared" si="254"/>
        <v>0</v>
      </c>
      <c r="AW316" s="42">
        <f t="shared" si="255"/>
        <v>0</v>
      </c>
      <c r="AX316" s="41">
        <f t="shared" si="236"/>
        <v>0</v>
      </c>
      <c r="AY316" s="41">
        <f t="shared" ca="1" si="256"/>
        <v>0</v>
      </c>
      <c r="AZ316" s="40">
        <f t="shared" ca="1" si="257"/>
        <v>0</v>
      </c>
      <c r="BA316" s="39">
        <f t="shared" si="237"/>
        <v>0</v>
      </c>
      <c r="BB316" s="38">
        <f t="shared" ca="1" si="238"/>
        <v>0</v>
      </c>
      <c r="BC316" s="37">
        <f t="shared" ca="1" si="239"/>
        <v>0</v>
      </c>
      <c r="BE316" s="33" t="e">
        <f t="shared" si="241"/>
        <v>#N/A</v>
      </c>
      <c r="BF316" s="53" t="str">
        <f>IF(COUNTIF(BF317:BF326,"MEDIDO")&lt;&gt;0,"MEDIDO","NÃO MEDIDO")</f>
        <v>NÃO MEDIDO</v>
      </c>
    </row>
    <row r="317" spans="1:58" ht="30" customHeight="1" x14ac:dyDescent="0.2">
      <c r="A317" s="1" t="s">
        <v>55</v>
      </c>
      <c r="C317" s="52">
        <v>230100</v>
      </c>
      <c r="D317" s="51" t="s">
        <v>77</v>
      </c>
      <c r="E317" s="7"/>
      <c r="F317" s="49"/>
      <c r="G317" s="50"/>
      <c r="H317" s="50">
        <v>0</v>
      </c>
      <c r="I317" s="49">
        <f t="shared" si="242"/>
        <v>0</v>
      </c>
      <c r="J317" s="48"/>
      <c r="K317" s="48">
        <f t="shared" si="243"/>
        <v>0</v>
      </c>
      <c r="L317" s="47"/>
      <c r="M317" s="46">
        <f t="shared" si="244"/>
        <v>0</v>
      </c>
      <c r="N317" s="45"/>
      <c r="O317" s="42">
        <f t="shared" si="258"/>
        <v>0</v>
      </c>
      <c r="P317" s="42">
        <f t="shared" si="259"/>
        <v>0</v>
      </c>
      <c r="Q317" s="42"/>
      <c r="R317" s="42">
        <f t="shared" si="260"/>
        <v>0</v>
      </c>
      <c r="S317" s="42">
        <f t="shared" si="261"/>
        <v>0</v>
      </c>
      <c r="T317" s="44"/>
      <c r="U317" s="42">
        <f t="shared" si="245"/>
        <v>0</v>
      </c>
      <c r="V317" s="42">
        <f t="shared" si="240"/>
        <v>0</v>
      </c>
      <c r="W317" s="44"/>
      <c r="X317" s="42">
        <f t="shared" si="246"/>
        <v>0</v>
      </c>
      <c r="Y317" s="42">
        <f t="shared" si="247"/>
        <v>0</v>
      </c>
      <c r="Z317" s="44"/>
      <c r="AA317" s="42">
        <f t="shared" si="248"/>
        <v>0</v>
      </c>
      <c r="AB317" s="42">
        <f t="shared" si="249"/>
        <v>0</v>
      </c>
      <c r="AC317" s="44"/>
      <c r="AD317" s="43">
        <f t="shared" si="250"/>
        <v>0</v>
      </c>
      <c r="AE317" s="42">
        <f t="shared" si="251"/>
        <v>0</v>
      </c>
      <c r="AF317" s="44"/>
      <c r="AG317" s="43"/>
      <c r="AH317" s="42"/>
      <c r="AI317" s="42"/>
      <c r="AJ317" s="42">
        <f t="shared" si="234"/>
        <v>0</v>
      </c>
      <c r="AK317" s="42">
        <f t="shared" si="235"/>
        <v>0</v>
      </c>
      <c r="AL317" s="42"/>
      <c r="AM317" s="43">
        <f t="shared" si="252"/>
        <v>0</v>
      </c>
      <c r="AN317" s="42">
        <f t="shared" si="253"/>
        <v>0</v>
      </c>
      <c r="AO317" s="42"/>
      <c r="AP317" s="42"/>
      <c r="AQ317" s="42"/>
      <c r="AR317" s="42"/>
      <c r="AS317" s="43"/>
      <c r="AT317" s="42"/>
      <c r="AU317" s="42"/>
      <c r="AV317" s="42">
        <f t="shared" si="254"/>
        <v>0</v>
      </c>
      <c r="AW317" s="42">
        <f t="shared" si="255"/>
        <v>0</v>
      </c>
      <c r="AX317" s="41">
        <f t="shared" si="236"/>
        <v>0</v>
      </c>
      <c r="AY317" s="41">
        <f t="shared" ca="1" si="256"/>
        <v>0</v>
      </c>
      <c r="AZ317" s="40">
        <f t="shared" ca="1" si="257"/>
        <v>0</v>
      </c>
      <c r="BA317" s="39">
        <f t="shared" si="237"/>
        <v>0</v>
      </c>
      <c r="BB317" s="38">
        <f t="shared" ca="1" si="238"/>
        <v>0</v>
      </c>
      <c r="BC317" s="37">
        <f t="shared" ca="1" si="239"/>
        <v>0</v>
      </c>
      <c r="BE317" s="33" t="e">
        <f t="shared" si="241"/>
        <v>#N/A</v>
      </c>
      <c r="BF317" s="53" t="str">
        <f>IF(COUNTIF(BF318:BF327,"MEDIDO")&lt;&gt;0,"MEDIDO","NÃO MEDIDO")</f>
        <v>NÃO MEDIDO</v>
      </c>
    </row>
    <row r="318" spans="1:58" ht="30" customHeight="1" x14ac:dyDescent="0.2">
      <c r="A318" s="21" t="s">
        <v>53</v>
      </c>
      <c r="B318" s="21"/>
      <c r="C318" s="52" t="s">
        <v>76</v>
      </c>
      <c r="D318" s="51" t="s">
        <v>75</v>
      </c>
      <c r="E318" s="7" t="s">
        <v>70</v>
      </c>
      <c r="F318" s="49">
        <v>7.5</v>
      </c>
      <c r="G318" s="50"/>
      <c r="H318" s="50">
        <v>-7.5</v>
      </c>
      <c r="I318" s="49">
        <f t="shared" si="242"/>
        <v>0</v>
      </c>
      <c r="J318" s="48">
        <v>3.05</v>
      </c>
      <c r="K318" s="48">
        <f t="shared" si="243"/>
        <v>0</v>
      </c>
      <c r="L318" s="47"/>
      <c r="M318" s="46">
        <f t="shared" si="244"/>
        <v>0</v>
      </c>
      <c r="N318" s="45"/>
      <c r="O318" s="42">
        <f t="shared" si="258"/>
        <v>0</v>
      </c>
      <c r="P318" s="42">
        <f t="shared" si="259"/>
        <v>0</v>
      </c>
      <c r="Q318" s="42"/>
      <c r="R318" s="42">
        <f t="shared" si="260"/>
        <v>0</v>
      </c>
      <c r="S318" s="42">
        <f t="shared" si="261"/>
        <v>0</v>
      </c>
      <c r="T318" s="44"/>
      <c r="U318" s="42">
        <f t="shared" si="245"/>
        <v>0</v>
      </c>
      <c r="V318" s="42">
        <f t="shared" si="240"/>
        <v>0</v>
      </c>
      <c r="W318" s="44"/>
      <c r="X318" s="42">
        <f t="shared" si="246"/>
        <v>0</v>
      </c>
      <c r="Y318" s="42">
        <f t="shared" si="247"/>
        <v>0</v>
      </c>
      <c r="Z318" s="44"/>
      <c r="AA318" s="42">
        <f t="shared" si="248"/>
        <v>0</v>
      </c>
      <c r="AB318" s="42">
        <f t="shared" si="249"/>
        <v>0</v>
      </c>
      <c r="AC318" s="44"/>
      <c r="AD318" s="43">
        <f t="shared" si="250"/>
        <v>0</v>
      </c>
      <c r="AE318" s="42">
        <f t="shared" si="251"/>
        <v>0</v>
      </c>
      <c r="AF318" s="44"/>
      <c r="AG318" s="43"/>
      <c r="AH318" s="42"/>
      <c r="AI318" s="42"/>
      <c r="AJ318" s="42">
        <f t="shared" si="234"/>
        <v>0</v>
      </c>
      <c r="AK318" s="42">
        <f t="shared" si="235"/>
        <v>0</v>
      </c>
      <c r="AL318" s="42"/>
      <c r="AM318" s="43">
        <f t="shared" si="252"/>
        <v>0</v>
      </c>
      <c r="AN318" s="42">
        <f t="shared" si="253"/>
        <v>0</v>
      </c>
      <c r="AO318" s="42"/>
      <c r="AP318" s="42"/>
      <c r="AQ318" s="42"/>
      <c r="AR318" s="42"/>
      <c r="AS318" s="43"/>
      <c r="AT318" s="42"/>
      <c r="AU318" s="42"/>
      <c r="AV318" s="42">
        <f t="shared" si="254"/>
        <v>0</v>
      </c>
      <c r="AW318" s="42">
        <f t="shared" si="255"/>
        <v>0</v>
      </c>
      <c r="AX318" s="41">
        <f t="shared" si="236"/>
        <v>0</v>
      </c>
      <c r="AY318" s="41">
        <f t="shared" ca="1" si="256"/>
        <v>0</v>
      </c>
      <c r="AZ318" s="40">
        <f t="shared" ca="1" si="257"/>
        <v>0</v>
      </c>
      <c r="BA318" s="39">
        <f t="shared" si="237"/>
        <v>0</v>
      </c>
      <c r="BB318" s="38">
        <f t="shared" ca="1" si="238"/>
        <v>0</v>
      </c>
      <c r="BC318" s="37">
        <f t="shared" ca="1" si="239"/>
        <v>0</v>
      </c>
      <c r="BE318" s="33" t="e">
        <f t="shared" si="241"/>
        <v>#N/A</v>
      </c>
      <c r="BF318" s="35" t="e">
        <f t="shared" ref="BF318:BF326" si="263">IF(BE318&lt;&gt;0,"MEDIDO","NÃO MEDIDO")</f>
        <v>#N/A</v>
      </c>
    </row>
    <row r="319" spans="1:58" ht="60" customHeight="1" x14ac:dyDescent="0.2">
      <c r="A319" s="21" t="s">
        <v>53</v>
      </c>
      <c r="B319" s="21"/>
      <c r="C319" s="52" t="s">
        <v>74</v>
      </c>
      <c r="D319" s="51" t="s">
        <v>73</v>
      </c>
      <c r="E319" s="7" t="s">
        <v>50</v>
      </c>
      <c r="F319" s="49">
        <v>17.5</v>
      </c>
      <c r="G319" s="50"/>
      <c r="H319" s="50">
        <v>0</v>
      </c>
      <c r="I319" s="49">
        <f t="shared" si="242"/>
        <v>17.5</v>
      </c>
      <c r="J319" s="48">
        <v>67.739999999999995</v>
      </c>
      <c r="K319" s="48">
        <f t="shared" si="243"/>
        <v>1185.45</v>
      </c>
      <c r="L319" s="47"/>
      <c r="M319" s="46">
        <f t="shared" si="244"/>
        <v>0</v>
      </c>
      <c r="N319" s="45"/>
      <c r="O319" s="42">
        <f t="shared" si="258"/>
        <v>0</v>
      </c>
      <c r="P319" s="42">
        <f t="shared" si="259"/>
        <v>0</v>
      </c>
      <c r="Q319" s="42"/>
      <c r="R319" s="42">
        <f t="shared" si="260"/>
        <v>0</v>
      </c>
      <c r="S319" s="42">
        <f t="shared" si="261"/>
        <v>0</v>
      </c>
      <c r="T319" s="44"/>
      <c r="U319" s="42">
        <f t="shared" si="245"/>
        <v>0</v>
      </c>
      <c r="V319" s="42">
        <f t="shared" si="240"/>
        <v>0</v>
      </c>
      <c r="W319" s="44"/>
      <c r="X319" s="42">
        <f t="shared" si="246"/>
        <v>0</v>
      </c>
      <c r="Y319" s="42">
        <f t="shared" si="247"/>
        <v>0</v>
      </c>
      <c r="Z319" s="44"/>
      <c r="AA319" s="42">
        <f t="shared" si="248"/>
        <v>0</v>
      </c>
      <c r="AB319" s="42">
        <f t="shared" si="249"/>
        <v>0</v>
      </c>
      <c r="AC319" s="44"/>
      <c r="AD319" s="43">
        <f t="shared" si="250"/>
        <v>0</v>
      </c>
      <c r="AE319" s="42">
        <f t="shared" si="251"/>
        <v>0</v>
      </c>
      <c r="AF319" s="44"/>
      <c r="AG319" s="43"/>
      <c r="AH319" s="42"/>
      <c r="AI319" s="42"/>
      <c r="AJ319" s="42">
        <f t="shared" si="234"/>
        <v>0</v>
      </c>
      <c r="AK319" s="42">
        <f t="shared" si="235"/>
        <v>0</v>
      </c>
      <c r="AL319" s="42"/>
      <c r="AM319" s="43">
        <f t="shared" si="252"/>
        <v>0</v>
      </c>
      <c r="AN319" s="42">
        <f t="shared" si="253"/>
        <v>0</v>
      </c>
      <c r="AO319" s="42"/>
      <c r="AP319" s="42"/>
      <c r="AQ319" s="42"/>
      <c r="AR319" s="42"/>
      <c r="AS319" s="43"/>
      <c r="AT319" s="42"/>
      <c r="AU319" s="42"/>
      <c r="AV319" s="42">
        <f t="shared" si="254"/>
        <v>0</v>
      </c>
      <c r="AW319" s="42">
        <f t="shared" si="255"/>
        <v>0</v>
      </c>
      <c r="AX319" s="41">
        <f t="shared" si="236"/>
        <v>0</v>
      </c>
      <c r="AY319" s="41">
        <f t="shared" ca="1" si="256"/>
        <v>0</v>
      </c>
      <c r="AZ319" s="40">
        <f t="shared" ca="1" si="257"/>
        <v>0</v>
      </c>
      <c r="BA319" s="39">
        <f t="shared" si="237"/>
        <v>17.5</v>
      </c>
      <c r="BB319" s="38">
        <f t="shared" ca="1" si="238"/>
        <v>1185.45</v>
      </c>
      <c r="BC319" s="37">
        <f t="shared" ca="1" si="239"/>
        <v>0</v>
      </c>
      <c r="BE319" s="33" t="e">
        <f t="shared" si="241"/>
        <v>#N/A</v>
      </c>
      <c r="BF319" s="35" t="e">
        <f t="shared" si="263"/>
        <v>#N/A</v>
      </c>
    </row>
    <row r="320" spans="1:58" ht="60" customHeight="1" x14ac:dyDescent="0.2">
      <c r="A320" s="21" t="s">
        <v>53</v>
      </c>
      <c r="B320" s="21"/>
      <c r="C320" s="52" t="s">
        <v>72</v>
      </c>
      <c r="D320" s="51" t="s">
        <v>71</v>
      </c>
      <c r="E320" s="7" t="s">
        <v>70</v>
      </c>
      <c r="F320" s="49">
        <v>1.5</v>
      </c>
      <c r="G320" s="50"/>
      <c r="H320" s="50">
        <v>-1.5</v>
      </c>
      <c r="I320" s="49">
        <f t="shared" si="242"/>
        <v>0</v>
      </c>
      <c r="J320" s="48">
        <v>50.38</v>
      </c>
      <c r="K320" s="48">
        <f t="shared" si="243"/>
        <v>0</v>
      </c>
      <c r="L320" s="47"/>
      <c r="M320" s="46">
        <f t="shared" si="244"/>
        <v>0</v>
      </c>
      <c r="N320" s="45"/>
      <c r="O320" s="42">
        <f t="shared" si="258"/>
        <v>0</v>
      </c>
      <c r="P320" s="42">
        <f t="shared" si="259"/>
        <v>0</v>
      </c>
      <c r="Q320" s="42"/>
      <c r="R320" s="42">
        <f t="shared" si="260"/>
        <v>0</v>
      </c>
      <c r="S320" s="42">
        <f t="shared" si="261"/>
        <v>0</v>
      </c>
      <c r="T320" s="44"/>
      <c r="U320" s="42">
        <f t="shared" si="245"/>
        <v>0</v>
      </c>
      <c r="V320" s="42">
        <f t="shared" si="240"/>
        <v>0</v>
      </c>
      <c r="W320" s="44"/>
      <c r="X320" s="42">
        <f t="shared" si="246"/>
        <v>0</v>
      </c>
      <c r="Y320" s="42">
        <f t="shared" si="247"/>
        <v>0</v>
      </c>
      <c r="Z320" s="44"/>
      <c r="AA320" s="42">
        <f t="shared" si="248"/>
        <v>0</v>
      </c>
      <c r="AB320" s="42">
        <f t="shared" si="249"/>
        <v>0</v>
      </c>
      <c r="AC320" s="44"/>
      <c r="AD320" s="43">
        <f t="shared" si="250"/>
        <v>0</v>
      </c>
      <c r="AE320" s="42">
        <f t="shared" si="251"/>
        <v>0</v>
      </c>
      <c r="AF320" s="44"/>
      <c r="AG320" s="43"/>
      <c r="AH320" s="42"/>
      <c r="AI320" s="42"/>
      <c r="AJ320" s="42">
        <f t="shared" si="234"/>
        <v>0</v>
      </c>
      <c r="AK320" s="42">
        <f t="shared" si="235"/>
        <v>0</v>
      </c>
      <c r="AL320" s="42"/>
      <c r="AM320" s="43">
        <f t="shared" si="252"/>
        <v>0</v>
      </c>
      <c r="AN320" s="42">
        <f t="shared" si="253"/>
        <v>0</v>
      </c>
      <c r="AO320" s="42"/>
      <c r="AP320" s="42"/>
      <c r="AQ320" s="42"/>
      <c r="AR320" s="42"/>
      <c r="AS320" s="43"/>
      <c r="AT320" s="42"/>
      <c r="AU320" s="42"/>
      <c r="AV320" s="42">
        <f t="shared" si="254"/>
        <v>0</v>
      </c>
      <c r="AW320" s="42">
        <f t="shared" si="255"/>
        <v>0</v>
      </c>
      <c r="AX320" s="41">
        <f t="shared" si="236"/>
        <v>0</v>
      </c>
      <c r="AY320" s="41">
        <f t="shared" ca="1" si="256"/>
        <v>0</v>
      </c>
      <c r="AZ320" s="40">
        <f t="shared" ca="1" si="257"/>
        <v>0</v>
      </c>
      <c r="BA320" s="39">
        <f t="shared" si="237"/>
        <v>0</v>
      </c>
      <c r="BB320" s="38">
        <f t="shared" ca="1" si="238"/>
        <v>0</v>
      </c>
      <c r="BC320" s="37">
        <f t="shared" ca="1" si="239"/>
        <v>0</v>
      </c>
      <c r="BE320" s="33" t="e">
        <f t="shared" si="241"/>
        <v>#N/A</v>
      </c>
      <c r="BF320" s="35" t="e">
        <f t="shared" si="263"/>
        <v>#N/A</v>
      </c>
    </row>
    <row r="321" spans="1:58" ht="30" customHeight="1" x14ac:dyDescent="0.2">
      <c r="A321" s="21" t="s">
        <v>53</v>
      </c>
      <c r="B321" s="21"/>
      <c r="C321" s="52" t="s">
        <v>69</v>
      </c>
      <c r="D321" s="51" t="s">
        <v>68</v>
      </c>
      <c r="E321" s="7" t="s">
        <v>67</v>
      </c>
      <c r="F321" s="49">
        <v>3.5</v>
      </c>
      <c r="G321" s="50"/>
      <c r="H321" s="50">
        <v>0</v>
      </c>
      <c r="I321" s="49">
        <f t="shared" si="242"/>
        <v>3.5</v>
      </c>
      <c r="J321" s="48">
        <v>600.49</v>
      </c>
      <c r="K321" s="48">
        <f t="shared" si="243"/>
        <v>2101.7199999999998</v>
      </c>
      <c r="L321" s="47"/>
      <c r="M321" s="46">
        <f t="shared" si="244"/>
        <v>0</v>
      </c>
      <c r="N321" s="45"/>
      <c r="O321" s="42">
        <f t="shared" si="258"/>
        <v>0</v>
      </c>
      <c r="P321" s="42">
        <f t="shared" si="259"/>
        <v>0</v>
      </c>
      <c r="Q321" s="42"/>
      <c r="R321" s="42">
        <f t="shared" si="260"/>
        <v>0</v>
      </c>
      <c r="S321" s="42">
        <f t="shared" si="261"/>
        <v>0</v>
      </c>
      <c r="T321" s="44"/>
      <c r="U321" s="42">
        <f t="shared" si="245"/>
        <v>0</v>
      </c>
      <c r="V321" s="42">
        <f t="shared" si="240"/>
        <v>0</v>
      </c>
      <c r="W321" s="44"/>
      <c r="X321" s="42">
        <f t="shared" si="246"/>
        <v>0</v>
      </c>
      <c r="Y321" s="42">
        <f t="shared" si="247"/>
        <v>0</v>
      </c>
      <c r="Z321" s="44"/>
      <c r="AA321" s="42">
        <f t="shared" si="248"/>
        <v>0</v>
      </c>
      <c r="AB321" s="42">
        <f t="shared" si="249"/>
        <v>0</v>
      </c>
      <c r="AC321" s="44"/>
      <c r="AD321" s="43">
        <f t="shared" si="250"/>
        <v>0</v>
      </c>
      <c r="AE321" s="42">
        <f t="shared" si="251"/>
        <v>0</v>
      </c>
      <c r="AF321" s="44"/>
      <c r="AG321" s="43"/>
      <c r="AH321" s="42"/>
      <c r="AI321" s="42">
        <v>3.5</v>
      </c>
      <c r="AJ321" s="42">
        <f t="shared" si="234"/>
        <v>2101.7199999999998</v>
      </c>
      <c r="AK321" s="42">
        <f t="shared" si="235"/>
        <v>0</v>
      </c>
      <c r="AL321" s="42"/>
      <c r="AM321" s="43">
        <f t="shared" si="252"/>
        <v>0</v>
      </c>
      <c r="AN321" s="42">
        <f t="shared" si="253"/>
        <v>0</v>
      </c>
      <c r="AO321" s="42"/>
      <c r="AP321" s="42"/>
      <c r="AQ321" s="42"/>
      <c r="AR321" s="42"/>
      <c r="AS321" s="43"/>
      <c r="AT321" s="42"/>
      <c r="AU321" s="42"/>
      <c r="AV321" s="42">
        <f t="shared" si="254"/>
        <v>0</v>
      </c>
      <c r="AW321" s="42">
        <f t="shared" si="255"/>
        <v>0</v>
      </c>
      <c r="AX321" s="41">
        <f t="shared" si="236"/>
        <v>3.5</v>
      </c>
      <c r="AY321" s="41">
        <f t="shared" ca="1" si="256"/>
        <v>2101.7199999999998</v>
      </c>
      <c r="AZ321" s="40">
        <f t="shared" ca="1" si="257"/>
        <v>0</v>
      </c>
      <c r="BA321" s="39">
        <f t="shared" si="237"/>
        <v>0</v>
      </c>
      <c r="BB321" s="38">
        <f t="shared" ca="1" si="238"/>
        <v>0</v>
      </c>
      <c r="BC321" s="37">
        <f t="shared" ca="1" si="239"/>
        <v>0</v>
      </c>
      <c r="BE321" s="33" t="e">
        <f t="shared" si="241"/>
        <v>#N/A</v>
      </c>
      <c r="BF321" s="35" t="e">
        <f t="shared" si="263"/>
        <v>#N/A</v>
      </c>
    </row>
    <row r="322" spans="1:58" ht="30" customHeight="1" x14ac:dyDescent="0.2">
      <c r="A322" s="21" t="s">
        <v>53</v>
      </c>
      <c r="B322" s="21"/>
      <c r="C322" s="52" t="s">
        <v>66</v>
      </c>
      <c r="D322" s="51" t="s">
        <v>65</v>
      </c>
      <c r="E322" s="7" t="s">
        <v>50</v>
      </c>
      <c r="F322" s="49">
        <v>19.5</v>
      </c>
      <c r="G322" s="50"/>
      <c r="H322" s="50">
        <v>0</v>
      </c>
      <c r="I322" s="49">
        <f t="shared" si="242"/>
        <v>19.5</v>
      </c>
      <c r="J322" s="48">
        <v>57.33</v>
      </c>
      <c r="K322" s="48">
        <f t="shared" si="243"/>
        <v>1117.94</v>
      </c>
      <c r="L322" s="47"/>
      <c r="M322" s="46">
        <f t="shared" si="244"/>
        <v>0</v>
      </c>
      <c r="N322" s="45"/>
      <c r="O322" s="42">
        <f t="shared" si="258"/>
        <v>0</v>
      </c>
      <c r="P322" s="42">
        <f t="shared" si="259"/>
        <v>0</v>
      </c>
      <c r="Q322" s="42"/>
      <c r="R322" s="42">
        <f t="shared" si="260"/>
        <v>0</v>
      </c>
      <c r="S322" s="42">
        <f t="shared" si="261"/>
        <v>0</v>
      </c>
      <c r="T322" s="44"/>
      <c r="U322" s="42">
        <f t="shared" si="245"/>
        <v>0</v>
      </c>
      <c r="V322" s="42">
        <f t="shared" si="240"/>
        <v>0</v>
      </c>
      <c r="W322" s="44"/>
      <c r="X322" s="42">
        <f t="shared" si="246"/>
        <v>0</v>
      </c>
      <c r="Y322" s="42">
        <f t="shared" si="247"/>
        <v>0</v>
      </c>
      <c r="Z322" s="44"/>
      <c r="AA322" s="42">
        <f t="shared" si="248"/>
        <v>0</v>
      </c>
      <c r="AB322" s="42">
        <f t="shared" si="249"/>
        <v>0</v>
      </c>
      <c r="AC322" s="44"/>
      <c r="AD322" s="43">
        <f t="shared" si="250"/>
        <v>0</v>
      </c>
      <c r="AE322" s="42">
        <f t="shared" si="251"/>
        <v>0</v>
      </c>
      <c r="AF322" s="44"/>
      <c r="AG322" s="43"/>
      <c r="AH322" s="42"/>
      <c r="AI322" s="42">
        <v>19.5</v>
      </c>
      <c r="AJ322" s="42">
        <f t="shared" si="234"/>
        <v>1117.94</v>
      </c>
      <c r="AK322" s="42">
        <f t="shared" si="235"/>
        <v>0</v>
      </c>
      <c r="AL322" s="42"/>
      <c r="AM322" s="43">
        <f t="shared" si="252"/>
        <v>0</v>
      </c>
      <c r="AN322" s="42">
        <f t="shared" si="253"/>
        <v>0</v>
      </c>
      <c r="AO322" s="42"/>
      <c r="AP322" s="42"/>
      <c r="AQ322" s="42"/>
      <c r="AR322" s="42"/>
      <c r="AS322" s="43"/>
      <c r="AT322" s="42"/>
      <c r="AU322" s="42"/>
      <c r="AV322" s="42">
        <f t="shared" si="254"/>
        <v>0</v>
      </c>
      <c r="AW322" s="42">
        <f t="shared" si="255"/>
        <v>0</v>
      </c>
      <c r="AX322" s="41">
        <f t="shared" si="236"/>
        <v>19.5</v>
      </c>
      <c r="AY322" s="41">
        <f t="shared" ca="1" si="256"/>
        <v>1117.94</v>
      </c>
      <c r="AZ322" s="40">
        <f t="shared" ca="1" si="257"/>
        <v>0</v>
      </c>
      <c r="BA322" s="39">
        <f t="shared" si="237"/>
        <v>0</v>
      </c>
      <c r="BB322" s="38">
        <f t="shared" ca="1" si="238"/>
        <v>0</v>
      </c>
      <c r="BC322" s="37">
        <f t="shared" ca="1" si="239"/>
        <v>0</v>
      </c>
      <c r="BE322" s="33" t="e">
        <f t="shared" si="241"/>
        <v>#N/A</v>
      </c>
      <c r="BF322" s="35" t="e">
        <f t="shared" si="263"/>
        <v>#N/A</v>
      </c>
    </row>
    <row r="323" spans="1:58" ht="60" customHeight="1" x14ac:dyDescent="0.2">
      <c r="A323" s="21" t="s">
        <v>53</v>
      </c>
      <c r="B323" s="21"/>
      <c r="C323" s="52" t="s">
        <v>64</v>
      </c>
      <c r="D323" s="51" t="s">
        <v>63</v>
      </c>
      <c r="E323" s="7" t="s">
        <v>50</v>
      </c>
      <c r="F323" s="49">
        <v>2</v>
      </c>
      <c r="G323" s="50"/>
      <c r="H323" s="50">
        <v>-2</v>
      </c>
      <c r="I323" s="49">
        <f t="shared" si="242"/>
        <v>0</v>
      </c>
      <c r="J323" s="48">
        <v>120.86</v>
      </c>
      <c r="K323" s="48">
        <f t="shared" si="243"/>
        <v>0</v>
      </c>
      <c r="L323" s="47"/>
      <c r="M323" s="46">
        <f t="shared" si="244"/>
        <v>0</v>
      </c>
      <c r="N323" s="45"/>
      <c r="O323" s="42">
        <f t="shared" si="258"/>
        <v>0</v>
      </c>
      <c r="P323" s="42">
        <f t="shared" si="259"/>
        <v>0</v>
      </c>
      <c r="Q323" s="42"/>
      <c r="R323" s="42">
        <f t="shared" si="260"/>
        <v>0</v>
      </c>
      <c r="S323" s="42">
        <f t="shared" si="261"/>
        <v>0</v>
      </c>
      <c r="T323" s="44"/>
      <c r="U323" s="42">
        <f t="shared" si="245"/>
        <v>0</v>
      </c>
      <c r="V323" s="42">
        <f t="shared" si="240"/>
        <v>0</v>
      </c>
      <c r="W323" s="44"/>
      <c r="X323" s="42">
        <f t="shared" si="246"/>
        <v>0</v>
      </c>
      <c r="Y323" s="42">
        <f t="shared" si="247"/>
        <v>0</v>
      </c>
      <c r="Z323" s="44"/>
      <c r="AA323" s="42">
        <f t="shared" si="248"/>
        <v>0</v>
      </c>
      <c r="AB323" s="42">
        <f t="shared" si="249"/>
        <v>0</v>
      </c>
      <c r="AC323" s="44"/>
      <c r="AD323" s="43">
        <f t="shared" si="250"/>
        <v>0</v>
      </c>
      <c r="AE323" s="42">
        <f t="shared" si="251"/>
        <v>0</v>
      </c>
      <c r="AF323" s="44"/>
      <c r="AG323" s="43"/>
      <c r="AH323" s="42"/>
      <c r="AI323" s="42"/>
      <c r="AJ323" s="42">
        <f t="shared" si="234"/>
        <v>0</v>
      </c>
      <c r="AK323" s="42">
        <f t="shared" si="235"/>
        <v>0</v>
      </c>
      <c r="AL323" s="42"/>
      <c r="AM323" s="43">
        <f t="shared" si="252"/>
        <v>0</v>
      </c>
      <c r="AN323" s="42">
        <f t="shared" si="253"/>
        <v>0</v>
      </c>
      <c r="AO323" s="42"/>
      <c r="AP323" s="42"/>
      <c r="AQ323" s="42"/>
      <c r="AR323" s="42"/>
      <c r="AS323" s="43"/>
      <c r="AT323" s="42"/>
      <c r="AU323" s="42"/>
      <c r="AV323" s="42">
        <f t="shared" si="254"/>
        <v>0</v>
      </c>
      <c r="AW323" s="42">
        <f t="shared" si="255"/>
        <v>0</v>
      </c>
      <c r="AX323" s="41">
        <f t="shared" si="236"/>
        <v>0</v>
      </c>
      <c r="AY323" s="41">
        <f t="shared" ca="1" si="256"/>
        <v>0</v>
      </c>
      <c r="AZ323" s="40">
        <f t="shared" ca="1" si="257"/>
        <v>0</v>
      </c>
      <c r="BA323" s="39">
        <f t="shared" si="237"/>
        <v>0</v>
      </c>
      <c r="BB323" s="38">
        <f t="shared" ca="1" si="238"/>
        <v>0</v>
      </c>
      <c r="BC323" s="37">
        <f t="shared" ca="1" si="239"/>
        <v>0</v>
      </c>
      <c r="BE323" s="33" t="e">
        <f t="shared" si="241"/>
        <v>#N/A</v>
      </c>
      <c r="BF323" s="35" t="e">
        <f t="shared" si="263"/>
        <v>#N/A</v>
      </c>
    </row>
    <row r="324" spans="1:58" ht="60" customHeight="1" x14ac:dyDescent="0.2">
      <c r="A324" s="21" t="s">
        <v>53</v>
      </c>
      <c r="B324" s="21"/>
      <c r="C324" s="52" t="s">
        <v>62</v>
      </c>
      <c r="D324" s="51" t="s">
        <v>61</v>
      </c>
      <c r="E324" s="7" t="s">
        <v>50</v>
      </c>
      <c r="F324" s="49">
        <v>2</v>
      </c>
      <c r="G324" s="50"/>
      <c r="H324" s="50">
        <v>0</v>
      </c>
      <c r="I324" s="49">
        <f t="shared" si="242"/>
        <v>2</v>
      </c>
      <c r="J324" s="48">
        <v>84.27</v>
      </c>
      <c r="K324" s="48">
        <f t="shared" si="243"/>
        <v>168.54</v>
      </c>
      <c r="L324" s="47"/>
      <c r="M324" s="46">
        <f t="shared" si="244"/>
        <v>0</v>
      </c>
      <c r="N324" s="45"/>
      <c r="O324" s="42">
        <f t="shared" si="258"/>
        <v>0</v>
      </c>
      <c r="P324" s="42">
        <f t="shared" si="259"/>
        <v>0</v>
      </c>
      <c r="Q324" s="42"/>
      <c r="R324" s="42">
        <f t="shared" si="260"/>
        <v>0</v>
      </c>
      <c r="S324" s="42">
        <f t="shared" si="261"/>
        <v>0</v>
      </c>
      <c r="T324" s="44"/>
      <c r="U324" s="42">
        <f t="shared" si="245"/>
        <v>0</v>
      </c>
      <c r="V324" s="42">
        <f t="shared" si="240"/>
        <v>0</v>
      </c>
      <c r="W324" s="44"/>
      <c r="X324" s="42">
        <f t="shared" si="246"/>
        <v>0</v>
      </c>
      <c r="Y324" s="42">
        <f t="shared" si="247"/>
        <v>0</v>
      </c>
      <c r="Z324" s="44"/>
      <c r="AA324" s="42">
        <f t="shared" si="248"/>
        <v>0</v>
      </c>
      <c r="AB324" s="42">
        <f t="shared" si="249"/>
        <v>0</v>
      </c>
      <c r="AC324" s="44"/>
      <c r="AD324" s="43">
        <f t="shared" si="250"/>
        <v>0</v>
      </c>
      <c r="AE324" s="42">
        <f t="shared" si="251"/>
        <v>0</v>
      </c>
      <c r="AF324" s="44"/>
      <c r="AG324" s="43"/>
      <c r="AH324" s="42"/>
      <c r="AI324" s="42"/>
      <c r="AJ324" s="42">
        <f t="shared" si="234"/>
        <v>0</v>
      </c>
      <c r="AK324" s="42">
        <f t="shared" si="235"/>
        <v>0</v>
      </c>
      <c r="AL324" s="42">
        <v>0.13</v>
      </c>
      <c r="AM324" s="43">
        <f t="shared" si="252"/>
        <v>10.96</v>
      </c>
      <c r="AN324" s="42">
        <f t="shared" si="253"/>
        <v>0</v>
      </c>
      <c r="AO324" s="42"/>
      <c r="AP324" s="42"/>
      <c r="AQ324" s="42"/>
      <c r="AR324" s="42"/>
      <c r="AS324" s="43"/>
      <c r="AT324" s="42"/>
      <c r="AU324" s="42"/>
      <c r="AV324" s="42">
        <f t="shared" si="254"/>
        <v>0</v>
      </c>
      <c r="AW324" s="42">
        <f t="shared" si="255"/>
        <v>0</v>
      </c>
      <c r="AX324" s="41">
        <f t="shared" si="236"/>
        <v>0.13</v>
      </c>
      <c r="AY324" s="41">
        <f t="shared" ca="1" si="256"/>
        <v>10.96</v>
      </c>
      <c r="AZ324" s="40">
        <f t="shared" ca="1" si="257"/>
        <v>0</v>
      </c>
      <c r="BA324" s="39">
        <f t="shared" si="237"/>
        <v>1.87</v>
      </c>
      <c r="BB324" s="38">
        <f t="shared" ca="1" si="238"/>
        <v>157.57999999999998</v>
      </c>
      <c r="BC324" s="37">
        <f t="shared" ca="1" si="239"/>
        <v>0</v>
      </c>
      <c r="BE324" s="33" t="e">
        <f t="shared" si="241"/>
        <v>#N/A</v>
      </c>
      <c r="BF324" s="35" t="e">
        <f t="shared" si="263"/>
        <v>#N/A</v>
      </c>
    </row>
    <row r="325" spans="1:58" ht="60" customHeight="1" x14ac:dyDescent="0.2">
      <c r="A325" s="21" t="s">
        <v>53</v>
      </c>
      <c r="B325" s="21"/>
      <c r="C325" s="52" t="s">
        <v>60</v>
      </c>
      <c r="D325" s="51" t="s">
        <v>59</v>
      </c>
      <c r="E325" s="7" t="s">
        <v>50</v>
      </c>
      <c r="F325" s="49">
        <v>17.5</v>
      </c>
      <c r="G325" s="50"/>
      <c r="H325" s="50">
        <v>0</v>
      </c>
      <c r="I325" s="49">
        <f t="shared" si="242"/>
        <v>17.5</v>
      </c>
      <c r="J325" s="48">
        <v>580.11</v>
      </c>
      <c r="K325" s="48">
        <f t="shared" si="243"/>
        <v>10151.93</v>
      </c>
      <c r="L325" s="47"/>
      <c r="M325" s="46">
        <f t="shared" si="244"/>
        <v>0</v>
      </c>
      <c r="N325" s="45"/>
      <c r="O325" s="42">
        <f t="shared" si="258"/>
        <v>0</v>
      </c>
      <c r="P325" s="42">
        <f t="shared" si="259"/>
        <v>0</v>
      </c>
      <c r="Q325" s="42"/>
      <c r="R325" s="42">
        <f t="shared" si="260"/>
        <v>0</v>
      </c>
      <c r="S325" s="42">
        <f t="shared" si="261"/>
        <v>0</v>
      </c>
      <c r="T325" s="44"/>
      <c r="U325" s="42">
        <f t="shared" si="245"/>
        <v>0</v>
      </c>
      <c r="V325" s="42">
        <f t="shared" si="240"/>
        <v>0</v>
      </c>
      <c r="W325" s="44"/>
      <c r="X325" s="42">
        <f t="shared" si="246"/>
        <v>0</v>
      </c>
      <c r="Y325" s="42">
        <f t="shared" si="247"/>
        <v>0</v>
      </c>
      <c r="Z325" s="44"/>
      <c r="AA325" s="42">
        <f t="shared" si="248"/>
        <v>0</v>
      </c>
      <c r="AB325" s="42">
        <f t="shared" si="249"/>
        <v>0</v>
      </c>
      <c r="AC325" s="44"/>
      <c r="AD325" s="43">
        <f t="shared" si="250"/>
        <v>0</v>
      </c>
      <c r="AE325" s="42">
        <f t="shared" si="251"/>
        <v>0</v>
      </c>
      <c r="AF325" s="44"/>
      <c r="AG325" s="43"/>
      <c r="AH325" s="42"/>
      <c r="AI325" s="42"/>
      <c r="AJ325" s="42">
        <f t="shared" si="234"/>
        <v>0</v>
      </c>
      <c r="AK325" s="42">
        <f t="shared" si="235"/>
        <v>0</v>
      </c>
      <c r="AL325" s="42"/>
      <c r="AM325" s="43">
        <f t="shared" si="252"/>
        <v>0</v>
      </c>
      <c r="AN325" s="42">
        <f t="shared" si="253"/>
        <v>0</v>
      </c>
      <c r="AO325" s="42"/>
      <c r="AP325" s="42"/>
      <c r="AQ325" s="42"/>
      <c r="AR325" s="42"/>
      <c r="AS325" s="43"/>
      <c r="AT325" s="42"/>
      <c r="AU325" s="42"/>
      <c r="AV325" s="42">
        <f t="shared" si="254"/>
        <v>0</v>
      </c>
      <c r="AW325" s="42">
        <f t="shared" si="255"/>
        <v>0</v>
      </c>
      <c r="AX325" s="41">
        <f t="shared" si="236"/>
        <v>0</v>
      </c>
      <c r="AY325" s="41">
        <f t="shared" ca="1" si="256"/>
        <v>0</v>
      </c>
      <c r="AZ325" s="40">
        <f t="shared" ca="1" si="257"/>
        <v>0</v>
      </c>
      <c r="BA325" s="39">
        <f t="shared" si="237"/>
        <v>17.5</v>
      </c>
      <c r="BB325" s="38">
        <f t="shared" ca="1" si="238"/>
        <v>10151.93</v>
      </c>
      <c r="BC325" s="37">
        <f t="shared" ca="1" si="239"/>
        <v>0</v>
      </c>
      <c r="BE325" s="33" t="e">
        <f t="shared" si="241"/>
        <v>#N/A</v>
      </c>
      <c r="BF325" s="35" t="e">
        <f t="shared" si="263"/>
        <v>#N/A</v>
      </c>
    </row>
    <row r="326" spans="1:58" ht="60" customHeight="1" x14ac:dyDescent="0.2">
      <c r="A326" s="21" t="s">
        <v>53</v>
      </c>
      <c r="B326" s="21"/>
      <c r="C326" s="52" t="s">
        <v>58</v>
      </c>
      <c r="D326" s="51" t="s">
        <v>57</v>
      </c>
      <c r="E326" s="7" t="s">
        <v>50</v>
      </c>
      <c r="F326" s="49">
        <v>17.5</v>
      </c>
      <c r="G326" s="50"/>
      <c r="H326" s="50">
        <v>0</v>
      </c>
      <c r="I326" s="49">
        <f t="shared" si="242"/>
        <v>17.5</v>
      </c>
      <c r="J326" s="48">
        <v>30.24</v>
      </c>
      <c r="K326" s="48">
        <f t="shared" si="243"/>
        <v>529.20000000000005</v>
      </c>
      <c r="L326" s="47"/>
      <c r="M326" s="46">
        <f t="shared" si="244"/>
        <v>0</v>
      </c>
      <c r="N326" s="45"/>
      <c r="O326" s="42">
        <f t="shared" si="258"/>
        <v>0</v>
      </c>
      <c r="P326" s="42">
        <f t="shared" si="259"/>
        <v>0</v>
      </c>
      <c r="Q326" s="42"/>
      <c r="R326" s="42">
        <f t="shared" si="260"/>
        <v>0</v>
      </c>
      <c r="S326" s="42">
        <f t="shared" si="261"/>
        <v>0</v>
      </c>
      <c r="T326" s="44"/>
      <c r="U326" s="42">
        <f t="shared" si="245"/>
        <v>0</v>
      </c>
      <c r="V326" s="42">
        <f t="shared" si="240"/>
        <v>0</v>
      </c>
      <c r="W326" s="44"/>
      <c r="X326" s="42">
        <f t="shared" si="246"/>
        <v>0</v>
      </c>
      <c r="Y326" s="42">
        <f t="shared" si="247"/>
        <v>0</v>
      </c>
      <c r="Z326" s="44"/>
      <c r="AA326" s="42">
        <f t="shared" si="248"/>
        <v>0</v>
      </c>
      <c r="AB326" s="42">
        <f t="shared" si="249"/>
        <v>0</v>
      </c>
      <c r="AC326" s="44"/>
      <c r="AD326" s="43">
        <f t="shared" si="250"/>
        <v>0</v>
      </c>
      <c r="AE326" s="42">
        <f t="shared" si="251"/>
        <v>0</v>
      </c>
      <c r="AF326" s="44"/>
      <c r="AG326" s="43"/>
      <c r="AH326" s="42"/>
      <c r="AI326" s="42"/>
      <c r="AJ326" s="42">
        <f t="shared" si="234"/>
        <v>0</v>
      </c>
      <c r="AK326" s="42">
        <f t="shared" si="235"/>
        <v>0</v>
      </c>
      <c r="AL326" s="42"/>
      <c r="AM326" s="43">
        <f t="shared" si="252"/>
        <v>0</v>
      </c>
      <c r="AN326" s="42">
        <f t="shared" si="253"/>
        <v>0</v>
      </c>
      <c r="AO326" s="42"/>
      <c r="AP326" s="42"/>
      <c r="AQ326" s="42"/>
      <c r="AR326" s="42"/>
      <c r="AS326" s="43"/>
      <c r="AT326" s="42"/>
      <c r="AU326" s="42"/>
      <c r="AV326" s="42">
        <f t="shared" si="254"/>
        <v>0</v>
      </c>
      <c r="AW326" s="42">
        <f t="shared" si="255"/>
        <v>0</v>
      </c>
      <c r="AX326" s="41">
        <f t="shared" si="236"/>
        <v>0</v>
      </c>
      <c r="AY326" s="41">
        <f t="shared" ca="1" si="256"/>
        <v>0</v>
      </c>
      <c r="AZ326" s="40">
        <f t="shared" ca="1" si="257"/>
        <v>0</v>
      </c>
      <c r="BA326" s="39">
        <f t="shared" si="237"/>
        <v>17.5</v>
      </c>
      <c r="BB326" s="38">
        <f t="shared" ca="1" si="238"/>
        <v>529.20000000000005</v>
      </c>
      <c r="BC326" s="37">
        <f t="shared" ca="1" si="239"/>
        <v>0</v>
      </c>
      <c r="BE326" s="33" t="e">
        <f t="shared" si="241"/>
        <v>#N/A</v>
      </c>
      <c r="BF326" s="35" t="e">
        <f t="shared" si="263"/>
        <v>#N/A</v>
      </c>
    </row>
    <row r="327" spans="1:58" ht="30" customHeight="1" x14ac:dyDescent="0.2">
      <c r="A327" s="1" t="s">
        <v>55</v>
      </c>
      <c r="C327" s="52">
        <v>24</v>
      </c>
      <c r="D327" s="51" t="s">
        <v>56</v>
      </c>
      <c r="E327" s="7"/>
      <c r="F327" s="49"/>
      <c r="G327" s="50"/>
      <c r="H327" s="50">
        <v>0</v>
      </c>
      <c r="I327" s="49">
        <f t="shared" si="242"/>
        <v>0</v>
      </c>
      <c r="J327" s="48"/>
      <c r="K327" s="48">
        <f t="shared" si="243"/>
        <v>0</v>
      </c>
      <c r="L327" s="47"/>
      <c r="M327" s="46">
        <f t="shared" si="244"/>
        <v>0</v>
      </c>
      <c r="N327" s="45"/>
      <c r="O327" s="42">
        <f t="shared" si="258"/>
        <v>0</v>
      </c>
      <c r="P327" s="42">
        <f t="shared" si="259"/>
        <v>0</v>
      </c>
      <c r="Q327" s="42"/>
      <c r="R327" s="42">
        <f t="shared" si="260"/>
        <v>0</v>
      </c>
      <c r="S327" s="42">
        <f t="shared" si="261"/>
        <v>0</v>
      </c>
      <c r="T327" s="44"/>
      <c r="U327" s="42">
        <f t="shared" si="245"/>
        <v>0</v>
      </c>
      <c r="V327" s="42">
        <f t="shared" si="240"/>
        <v>0</v>
      </c>
      <c r="W327" s="44"/>
      <c r="X327" s="42">
        <f t="shared" si="246"/>
        <v>0</v>
      </c>
      <c r="Y327" s="42">
        <f t="shared" si="247"/>
        <v>0</v>
      </c>
      <c r="Z327" s="44"/>
      <c r="AA327" s="42">
        <f t="shared" si="248"/>
        <v>0</v>
      </c>
      <c r="AB327" s="42">
        <f t="shared" si="249"/>
        <v>0</v>
      </c>
      <c r="AC327" s="44"/>
      <c r="AD327" s="43">
        <f t="shared" si="250"/>
        <v>0</v>
      </c>
      <c r="AE327" s="42">
        <f t="shared" si="251"/>
        <v>0</v>
      </c>
      <c r="AF327" s="44"/>
      <c r="AG327" s="43"/>
      <c r="AH327" s="42"/>
      <c r="AI327" s="42"/>
      <c r="AJ327" s="42">
        <f t="shared" si="234"/>
        <v>0</v>
      </c>
      <c r="AK327" s="42">
        <f t="shared" si="235"/>
        <v>0</v>
      </c>
      <c r="AL327" s="42"/>
      <c r="AM327" s="43">
        <f t="shared" si="252"/>
        <v>0</v>
      </c>
      <c r="AN327" s="42">
        <f t="shared" si="253"/>
        <v>0</v>
      </c>
      <c r="AO327" s="42"/>
      <c r="AP327" s="42"/>
      <c r="AQ327" s="42"/>
      <c r="AR327" s="42"/>
      <c r="AS327" s="43"/>
      <c r="AT327" s="42"/>
      <c r="AU327" s="42"/>
      <c r="AV327" s="42">
        <f t="shared" si="254"/>
        <v>0</v>
      </c>
      <c r="AW327" s="42">
        <f t="shared" si="255"/>
        <v>0</v>
      </c>
      <c r="AX327" s="41">
        <f t="shared" si="236"/>
        <v>0</v>
      </c>
      <c r="AY327" s="41">
        <f t="shared" ca="1" si="256"/>
        <v>0</v>
      </c>
      <c r="AZ327" s="40">
        <f t="shared" ca="1" si="257"/>
        <v>0</v>
      </c>
      <c r="BA327" s="39">
        <f t="shared" si="237"/>
        <v>0</v>
      </c>
      <c r="BB327" s="38">
        <f t="shared" ca="1" si="238"/>
        <v>0</v>
      </c>
      <c r="BC327" s="37">
        <f t="shared" ca="1" si="239"/>
        <v>0</v>
      </c>
      <c r="BE327" s="33" t="e">
        <f t="shared" si="241"/>
        <v>#N/A</v>
      </c>
      <c r="BF327" s="53" t="str">
        <f>IF(COUNTIF(BF328:BF329,"MEDIDO")&lt;&gt;0,"MEDIDO","NÃO MEDIDO")</f>
        <v>NÃO MEDIDO</v>
      </c>
    </row>
    <row r="328" spans="1:58" ht="30" customHeight="1" x14ac:dyDescent="0.2">
      <c r="A328" s="1" t="s">
        <v>55</v>
      </c>
      <c r="C328" s="52">
        <v>240200</v>
      </c>
      <c r="D328" s="51" t="s">
        <v>54</v>
      </c>
      <c r="E328" s="7"/>
      <c r="F328" s="49"/>
      <c r="G328" s="50"/>
      <c r="H328" s="50">
        <v>0</v>
      </c>
      <c r="I328" s="49">
        <f t="shared" si="242"/>
        <v>0</v>
      </c>
      <c r="J328" s="48"/>
      <c r="K328" s="48">
        <f t="shared" si="243"/>
        <v>0</v>
      </c>
      <c r="L328" s="47"/>
      <c r="M328" s="46">
        <f t="shared" si="244"/>
        <v>0</v>
      </c>
      <c r="N328" s="45"/>
      <c r="O328" s="42">
        <f t="shared" si="258"/>
        <v>0</v>
      </c>
      <c r="P328" s="42">
        <f t="shared" si="259"/>
        <v>0</v>
      </c>
      <c r="Q328" s="42"/>
      <c r="R328" s="42">
        <f t="shared" si="260"/>
        <v>0</v>
      </c>
      <c r="S328" s="42">
        <f t="shared" si="261"/>
        <v>0</v>
      </c>
      <c r="T328" s="44"/>
      <c r="U328" s="42">
        <f t="shared" si="245"/>
        <v>0</v>
      </c>
      <c r="V328" s="42">
        <f t="shared" si="240"/>
        <v>0</v>
      </c>
      <c r="W328" s="44"/>
      <c r="X328" s="42">
        <f t="shared" si="246"/>
        <v>0</v>
      </c>
      <c r="Y328" s="42">
        <f t="shared" si="247"/>
        <v>0</v>
      </c>
      <c r="Z328" s="44"/>
      <c r="AA328" s="42">
        <f t="shared" si="248"/>
        <v>0</v>
      </c>
      <c r="AB328" s="42">
        <f t="shared" si="249"/>
        <v>0</v>
      </c>
      <c r="AC328" s="44"/>
      <c r="AD328" s="43">
        <f t="shared" si="250"/>
        <v>0</v>
      </c>
      <c r="AE328" s="42">
        <f t="shared" si="251"/>
        <v>0</v>
      </c>
      <c r="AF328" s="44"/>
      <c r="AG328" s="43"/>
      <c r="AH328" s="42"/>
      <c r="AI328" s="42"/>
      <c r="AJ328" s="42">
        <f t="shared" si="234"/>
        <v>0</v>
      </c>
      <c r="AK328" s="42">
        <f t="shared" si="235"/>
        <v>0</v>
      </c>
      <c r="AL328" s="42"/>
      <c r="AM328" s="43">
        <f t="shared" si="252"/>
        <v>0</v>
      </c>
      <c r="AN328" s="42">
        <f t="shared" si="253"/>
        <v>0</v>
      </c>
      <c r="AO328" s="42"/>
      <c r="AP328" s="42"/>
      <c r="AQ328" s="42"/>
      <c r="AR328" s="42"/>
      <c r="AS328" s="43"/>
      <c r="AT328" s="42"/>
      <c r="AU328" s="42"/>
      <c r="AV328" s="42">
        <f t="shared" si="254"/>
        <v>0</v>
      </c>
      <c r="AW328" s="42">
        <f t="shared" si="255"/>
        <v>0</v>
      </c>
      <c r="AX328" s="41">
        <f t="shared" si="236"/>
        <v>0</v>
      </c>
      <c r="AY328" s="41">
        <f t="shared" ca="1" si="256"/>
        <v>0</v>
      </c>
      <c r="AZ328" s="40">
        <f t="shared" ca="1" si="257"/>
        <v>0</v>
      </c>
      <c r="BA328" s="39">
        <f t="shared" si="237"/>
        <v>0</v>
      </c>
      <c r="BB328" s="38">
        <f t="shared" ca="1" si="238"/>
        <v>0</v>
      </c>
      <c r="BC328" s="37">
        <f t="shared" ca="1" si="239"/>
        <v>0</v>
      </c>
      <c r="BE328" s="33" t="e">
        <f t="shared" si="241"/>
        <v>#N/A</v>
      </c>
      <c r="BF328" s="53" t="str">
        <f>IF(COUNTIF(BF329,"MEDIDO")&lt;&gt;0,"MEDIDO","NÃO MEDIDO")</f>
        <v>NÃO MEDIDO</v>
      </c>
    </row>
    <row r="329" spans="1:58" ht="30" customHeight="1" thickBot="1" x14ac:dyDescent="0.25">
      <c r="A329" s="21" t="s">
        <v>53</v>
      </c>
      <c r="B329" s="21"/>
      <c r="C329" s="52" t="s">
        <v>52</v>
      </c>
      <c r="D329" s="51" t="s">
        <v>51</v>
      </c>
      <c r="E329" s="7" t="s">
        <v>50</v>
      </c>
      <c r="F329" s="49">
        <v>197.4</v>
      </c>
      <c r="G329" s="50"/>
      <c r="H329" s="50">
        <v>0</v>
      </c>
      <c r="I329" s="49">
        <f t="shared" si="242"/>
        <v>197.4</v>
      </c>
      <c r="J329" s="48">
        <v>9</v>
      </c>
      <c r="K329" s="48">
        <f t="shared" si="243"/>
        <v>1776.6</v>
      </c>
      <c r="L329" s="47"/>
      <c r="M329" s="46">
        <f t="shared" si="244"/>
        <v>0</v>
      </c>
      <c r="N329" s="45"/>
      <c r="O329" s="42">
        <f t="shared" si="258"/>
        <v>0</v>
      </c>
      <c r="P329" s="42">
        <f t="shared" si="259"/>
        <v>0</v>
      </c>
      <c r="Q329" s="42"/>
      <c r="R329" s="42">
        <f t="shared" si="260"/>
        <v>0</v>
      </c>
      <c r="S329" s="42">
        <f t="shared" si="261"/>
        <v>0</v>
      </c>
      <c r="T329" s="44"/>
      <c r="U329" s="42">
        <f t="shared" si="245"/>
        <v>0</v>
      </c>
      <c r="V329" s="42">
        <f t="shared" si="240"/>
        <v>0</v>
      </c>
      <c r="W329" s="44"/>
      <c r="X329" s="42">
        <f t="shared" si="246"/>
        <v>0</v>
      </c>
      <c r="Y329" s="42">
        <f t="shared" si="247"/>
        <v>0</v>
      </c>
      <c r="Z329" s="44"/>
      <c r="AA329" s="42">
        <f t="shared" si="248"/>
        <v>0</v>
      </c>
      <c r="AB329" s="42">
        <f t="shared" si="249"/>
        <v>0</v>
      </c>
      <c r="AC329" s="44"/>
      <c r="AD329" s="43">
        <f t="shared" si="250"/>
        <v>0</v>
      </c>
      <c r="AE329" s="42">
        <f t="shared" si="251"/>
        <v>0</v>
      </c>
      <c r="AF329" s="44"/>
      <c r="AG329" s="43"/>
      <c r="AH329" s="42"/>
      <c r="AI329" s="42"/>
      <c r="AJ329" s="42">
        <f t="shared" si="234"/>
        <v>0</v>
      </c>
      <c r="AK329" s="42">
        <f t="shared" si="235"/>
        <v>0</v>
      </c>
      <c r="AL329" s="42"/>
      <c r="AM329" s="43">
        <f t="shared" si="252"/>
        <v>0</v>
      </c>
      <c r="AN329" s="42">
        <f t="shared" si="253"/>
        <v>0</v>
      </c>
      <c r="AO329" s="42"/>
      <c r="AP329" s="42"/>
      <c r="AQ329" s="42"/>
      <c r="AR329" s="42"/>
      <c r="AS329" s="43"/>
      <c r="AT329" s="42"/>
      <c r="AU329" s="42"/>
      <c r="AV329" s="42">
        <f t="shared" si="254"/>
        <v>0</v>
      </c>
      <c r="AW329" s="42">
        <f t="shared" si="255"/>
        <v>0</v>
      </c>
      <c r="AX329" s="41">
        <f t="shared" si="236"/>
        <v>0</v>
      </c>
      <c r="AY329" s="41">
        <f t="shared" ca="1" si="256"/>
        <v>0</v>
      </c>
      <c r="AZ329" s="40">
        <f t="shared" ca="1" si="257"/>
        <v>0</v>
      </c>
      <c r="BA329" s="39">
        <f t="shared" si="237"/>
        <v>197.4</v>
      </c>
      <c r="BB329" s="38">
        <f t="shared" ca="1" si="238"/>
        <v>1776.6</v>
      </c>
      <c r="BC329" s="37">
        <f t="shared" ca="1" si="239"/>
        <v>0</v>
      </c>
      <c r="BE329" s="33" t="e">
        <f t="shared" si="241"/>
        <v>#N/A</v>
      </c>
      <c r="BF329" s="35" t="e">
        <f>IF(BE329&lt;&gt;0,"MEDIDO","NÃO MEDIDO")</f>
        <v>#N/A</v>
      </c>
    </row>
    <row r="330" spans="1:58" ht="32.25" customHeight="1" thickBot="1" x14ac:dyDescent="0.25">
      <c r="C330" s="192" t="s">
        <v>49</v>
      </c>
      <c r="D330" s="193"/>
      <c r="E330" s="193"/>
      <c r="F330" s="194"/>
      <c r="G330" s="34" t="s">
        <v>43</v>
      </c>
      <c r="H330" s="34" t="s">
        <v>43</v>
      </c>
      <c r="I330" s="195"/>
      <c r="J330" s="197" t="s">
        <v>48</v>
      </c>
      <c r="K330" s="199">
        <f>SUM($K282:$K329)</f>
        <v>70666.53</v>
      </c>
      <c r="L330" s="201" t="s">
        <v>48</v>
      </c>
      <c r="M330" s="199">
        <f>SUM(M284:M329)</f>
        <v>0</v>
      </c>
      <c r="N330" s="212" t="s">
        <v>47</v>
      </c>
      <c r="O330" s="199">
        <f>SUM($O284:$O329)</f>
        <v>0</v>
      </c>
      <c r="P330" s="199">
        <f>SUM($P284:$P329)</f>
        <v>0</v>
      </c>
      <c r="Q330" s="212" t="s">
        <v>47</v>
      </c>
      <c r="R330" s="199">
        <f>SUM($R284:$R329)</f>
        <v>0</v>
      </c>
      <c r="S330" s="199">
        <f>SUM($S277:$S329)</f>
        <v>0</v>
      </c>
      <c r="T330" s="212" t="s">
        <v>47</v>
      </c>
      <c r="U330" s="199">
        <f>SUM($U284:$U329)</f>
        <v>0</v>
      </c>
      <c r="V330" s="199">
        <f>SUM($V284:$V329)</f>
        <v>0</v>
      </c>
      <c r="W330" s="212" t="s">
        <v>47</v>
      </c>
      <c r="X330" s="199">
        <f>SUM($X284:$X329)</f>
        <v>0</v>
      </c>
      <c r="Y330" s="199">
        <f>SUM($Y284:$Y329)</f>
        <v>0</v>
      </c>
      <c r="Z330" s="212" t="s">
        <v>47</v>
      </c>
      <c r="AA330" s="199">
        <f>SUM($AA284:$AA329)</f>
        <v>0</v>
      </c>
      <c r="AB330" s="199">
        <f>SUM($AB284:$AB329)</f>
        <v>0</v>
      </c>
      <c r="AC330" s="212" t="s">
        <v>47</v>
      </c>
      <c r="AD330" s="199">
        <f>SUM($AD284:$AD329)</f>
        <v>0</v>
      </c>
      <c r="AE330" s="199">
        <f>SUM($AE284:$AE329)</f>
        <v>0</v>
      </c>
      <c r="AF330" s="212" t="s">
        <v>47</v>
      </c>
      <c r="AG330" s="199">
        <f>SUM($AG284:$AG329)</f>
        <v>0</v>
      </c>
      <c r="AH330" s="199">
        <f>SUM($AH284:$AH329)</f>
        <v>0</v>
      </c>
      <c r="AI330" s="212" t="s">
        <v>47</v>
      </c>
      <c r="AJ330" s="199">
        <f>SUM($AJ284:$AJ329)</f>
        <v>29368.13</v>
      </c>
      <c r="AK330" s="199">
        <f>SUM($AK284:$AK329)</f>
        <v>0</v>
      </c>
      <c r="AL330" s="212" t="s">
        <v>47</v>
      </c>
      <c r="AM330" s="199">
        <f>SUM($AM284:$AM329)</f>
        <v>87.15</v>
      </c>
      <c r="AN330" s="199">
        <f>SUM($AN284:$AN329)</f>
        <v>0</v>
      </c>
      <c r="AO330" s="212" t="s">
        <v>47</v>
      </c>
      <c r="AP330" s="199">
        <f>SUM($AP284:$AP329)</f>
        <v>0</v>
      </c>
      <c r="AQ330" s="199">
        <f>SUM($AQ284:$AQ329)</f>
        <v>0</v>
      </c>
      <c r="AR330" s="212" t="s">
        <v>47</v>
      </c>
      <c r="AS330" s="199">
        <f>SUM($AS284:$AS329)</f>
        <v>0</v>
      </c>
      <c r="AT330" s="199">
        <f>SUM($AT284:$AT329)</f>
        <v>0</v>
      </c>
      <c r="AU330" s="212" t="s">
        <v>47</v>
      </c>
      <c r="AV330" s="199">
        <f>SUM($AV284:$AV329)</f>
        <v>0</v>
      </c>
      <c r="AW330" s="199">
        <f>SUM($AW284:$AW329)</f>
        <v>0</v>
      </c>
      <c r="AX330" s="204" t="s">
        <v>46</v>
      </c>
      <c r="AY330" s="199">
        <f ca="1">SUM(AY284:AY329)</f>
        <v>29455.279999999999</v>
      </c>
      <c r="AZ330" s="199">
        <f ca="1">SUM(AZ284:AZ329)</f>
        <v>0</v>
      </c>
      <c r="BA330" s="213" t="s">
        <v>45</v>
      </c>
      <c r="BB330" s="199">
        <f ca="1">SUM(BB282:BB329)</f>
        <v>41211.25</v>
      </c>
      <c r="BC330" s="199">
        <f ca="1">SUM(BC284:BC329)</f>
        <v>0</v>
      </c>
      <c r="BE330" s="33"/>
      <c r="BF330" s="12" t="s">
        <v>21</v>
      </c>
    </row>
    <row r="331" spans="1:58" ht="39.75" customHeight="1" thickBot="1" x14ac:dyDescent="0.25">
      <c r="C331" s="192" t="s">
        <v>44</v>
      </c>
      <c r="D331" s="193"/>
      <c r="E331" s="193"/>
      <c r="F331" s="194"/>
      <c r="G331" s="32" t="s">
        <v>43</v>
      </c>
      <c r="H331" s="32">
        <v>-278.04000000000002</v>
      </c>
      <c r="I331" s="196"/>
      <c r="J331" s="198"/>
      <c r="K331" s="200"/>
      <c r="L331" s="202"/>
      <c r="M331" s="200"/>
      <c r="N331" s="212"/>
      <c r="O331" s="200"/>
      <c r="P331" s="200"/>
      <c r="Q331" s="212"/>
      <c r="R331" s="200"/>
      <c r="S331" s="200"/>
      <c r="T331" s="212"/>
      <c r="U331" s="200"/>
      <c r="V331" s="200"/>
      <c r="W331" s="212"/>
      <c r="X331" s="200"/>
      <c r="Y331" s="200"/>
      <c r="Z331" s="212"/>
      <c r="AA331" s="200"/>
      <c r="AB331" s="200"/>
      <c r="AC331" s="212"/>
      <c r="AD331" s="200"/>
      <c r="AE331" s="200"/>
      <c r="AF331" s="212"/>
      <c r="AG331" s="200"/>
      <c r="AH331" s="200"/>
      <c r="AI331" s="212"/>
      <c r="AJ331" s="200"/>
      <c r="AK331" s="200"/>
      <c r="AL331" s="212"/>
      <c r="AM331" s="200"/>
      <c r="AN331" s="200"/>
      <c r="AO331" s="212"/>
      <c r="AP331" s="200"/>
      <c r="AQ331" s="200"/>
      <c r="AR331" s="212"/>
      <c r="AS331" s="200"/>
      <c r="AT331" s="200"/>
      <c r="AU331" s="212"/>
      <c r="AV331" s="200"/>
      <c r="AW331" s="200"/>
      <c r="AX331" s="205"/>
      <c r="AY331" s="200"/>
      <c r="AZ331" s="200"/>
      <c r="BA331" s="214"/>
      <c r="BB331" s="200"/>
      <c r="BC331" s="200"/>
      <c r="BE331" s="13"/>
      <c r="BF331" s="12" t="s">
        <v>21</v>
      </c>
    </row>
    <row r="332" spans="1:58" ht="64.5" customHeight="1" thickBot="1" x14ac:dyDescent="0.25">
      <c r="C332" s="231" t="s">
        <v>42</v>
      </c>
      <c r="D332" s="232"/>
      <c r="E332" s="232"/>
      <c r="F332" s="232"/>
      <c r="G332" s="232"/>
      <c r="H332" s="232"/>
      <c r="I332" s="233"/>
      <c r="J332" s="31" t="s">
        <v>41</v>
      </c>
      <c r="K332" s="26">
        <f>K330*(1-$BB$7)</f>
        <v>49811.265672433554</v>
      </c>
      <c r="L332" s="237" t="s">
        <v>37</v>
      </c>
      <c r="M332" s="238"/>
      <c r="N332" s="30" t="s">
        <v>40</v>
      </c>
      <c r="O332" s="26">
        <f>SUM(O330)*(1-$BB$7)</f>
        <v>0</v>
      </c>
      <c r="P332" s="25" t="s">
        <v>37</v>
      </c>
      <c r="Q332" s="30" t="s">
        <v>40</v>
      </c>
      <c r="R332" s="29">
        <f>SUM(R330)*(1-$BB$7)</f>
        <v>0</v>
      </c>
      <c r="S332" s="25" t="s">
        <v>37</v>
      </c>
      <c r="T332" s="30" t="s">
        <v>40</v>
      </c>
      <c r="U332" s="29">
        <f>SUM(U330)*(1-$BB$7)</f>
        <v>0</v>
      </c>
      <c r="V332" s="25" t="s">
        <v>37</v>
      </c>
      <c r="W332" s="30" t="s">
        <v>40</v>
      </c>
      <c r="X332" s="26">
        <f>SUM(X330)*(1-$BB$7)</f>
        <v>0</v>
      </c>
      <c r="Y332" s="25" t="s">
        <v>37</v>
      </c>
      <c r="Z332" s="30" t="s">
        <v>40</v>
      </c>
      <c r="AA332" s="29">
        <f>SUM(AA330)*(1-$BB$7)</f>
        <v>0</v>
      </c>
      <c r="AB332" s="25" t="s">
        <v>37</v>
      </c>
      <c r="AC332" s="30" t="s">
        <v>40</v>
      </c>
      <c r="AD332" s="26">
        <f>SUM(AD330)*(1-$BB$7)</f>
        <v>0</v>
      </c>
      <c r="AE332" s="25" t="s">
        <v>37</v>
      </c>
      <c r="AF332" s="30" t="s">
        <v>40</v>
      </c>
      <c r="AG332" s="26">
        <f>SUM(AG330)*(1-$BB$7)</f>
        <v>0</v>
      </c>
      <c r="AH332" s="25" t="s">
        <v>37</v>
      </c>
      <c r="AI332" s="30" t="s">
        <v>40</v>
      </c>
      <c r="AJ332" s="26">
        <f>SUM(AJ330)*(1-$BB$7)</f>
        <v>20700.941814074726</v>
      </c>
      <c r="AK332" s="25" t="s">
        <v>37</v>
      </c>
      <c r="AL332" s="30" t="s">
        <v>40</v>
      </c>
      <c r="AM332" s="26">
        <f>SUM(AM330)*(1-$BB$7)</f>
        <v>61.430097152818803</v>
      </c>
      <c r="AN332" s="25" t="s">
        <v>37</v>
      </c>
      <c r="AO332" s="30" t="s">
        <v>40</v>
      </c>
      <c r="AP332" s="29">
        <f>SUM(AP330)*(1-$BB$7)</f>
        <v>0</v>
      </c>
      <c r="AQ332" s="25" t="s">
        <v>37</v>
      </c>
      <c r="AR332" s="30" t="s">
        <v>40</v>
      </c>
      <c r="AS332" s="29">
        <f>SUM(AS330)*(1-$BB$7)</f>
        <v>0</v>
      </c>
      <c r="AT332" s="25" t="s">
        <v>37</v>
      </c>
      <c r="AU332" s="30" t="s">
        <v>40</v>
      </c>
      <c r="AV332" s="29">
        <f>SUM(AV330)*(1-$BB$7)</f>
        <v>0</v>
      </c>
      <c r="AW332" s="25" t="s">
        <v>37</v>
      </c>
      <c r="AX332" s="28" t="s">
        <v>39</v>
      </c>
      <c r="AY332" s="26">
        <f>O332+R332+U332+X332+AA332+AD332+AG332+AJ332+AP332+AS332</f>
        <v>20700.941814074726</v>
      </c>
      <c r="AZ332" s="25" t="s">
        <v>37</v>
      </c>
      <c r="BA332" s="27" t="s">
        <v>38</v>
      </c>
      <c r="BB332" s="26">
        <f>K332-AY332</f>
        <v>29110.323858358828</v>
      </c>
      <c r="BC332" s="25" t="s">
        <v>37</v>
      </c>
      <c r="BE332" s="13"/>
      <c r="BF332" s="12" t="s">
        <v>21</v>
      </c>
    </row>
    <row r="333" spans="1:58" ht="73.5" customHeight="1" thickBot="1" x14ac:dyDescent="0.25">
      <c r="C333" s="234"/>
      <c r="D333" s="235"/>
      <c r="E333" s="235"/>
      <c r="F333" s="235"/>
      <c r="G333" s="235"/>
      <c r="H333" s="235"/>
      <c r="I333" s="236"/>
      <c r="J333" s="223" t="s">
        <v>36</v>
      </c>
      <c r="K333" s="224"/>
      <c r="L333" s="220">
        <f>$K$332+$M$330</f>
        <v>49811.265672433554</v>
      </c>
      <c r="M333" s="221"/>
      <c r="N333" s="23" t="s">
        <v>35</v>
      </c>
      <c r="O333" s="219">
        <f>$O$332+$P$330</f>
        <v>0</v>
      </c>
      <c r="P333" s="219"/>
      <c r="Q333" s="23" t="s">
        <v>35</v>
      </c>
      <c r="R333" s="219">
        <f>$R$332+$S$330</f>
        <v>0</v>
      </c>
      <c r="S333" s="219"/>
      <c r="T333" s="23" t="s">
        <v>35</v>
      </c>
      <c r="U333" s="219">
        <f>$U$332+$V$330</f>
        <v>0</v>
      </c>
      <c r="V333" s="219"/>
      <c r="W333" s="23" t="s">
        <v>35</v>
      </c>
      <c r="X333" s="219">
        <f>$X$332+$Y$330</f>
        <v>0</v>
      </c>
      <c r="Y333" s="219"/>
      <c r="Z333" s="23" t="s">
        <v>35</v>
      </c>
      <c r="AA333" s="219">
        <f>$AA$332+$AB3783</f>
        <v>0</v>
      </c>
      <c r="AB333" s="219"/>
      <c r="AC333" s="23" t="s">
        <v>35</v>
      </c>
      <c r="AD333" s="219">
        <f>$AD$332+$AE$330</f>
        <v>0</v>
      </c>
      <c r="AE333" s="219"/>
      <c r="AF333" s="23" t="s">
        <v>35</v>
      </c>
      <c r="AG333" s="219">
        <f>$AG$332+$AH$330</f>
        <v>0</v>
      </c>
      <c r="AH333" s="219"/>
      <c r="AI333" s="23" t="s">
        <v>35</v>
      </c>
      <c r="AJ333" s="219">
        <f>$AJ$332+$AK$330</f>
        <v>20700.941814074726</v>
      </c>
      <c r="AK333" s="219"/>
      <c r="AL333" s="23" t="s">
        <v>35</v>
      </c>
      <c r="AM333" s="219">
        <f>$AM$332+$AN$330</f>
        <v>61.430097152818803</v>
      </c>
      <c r="AN333" s="219"/>
      <c r="AO333" s="23" t="s">
        <v>35</v>
      </c>
      <c r="AP333" s="219">
        <f>$AP$332+$AQ$330</f>
        <v>0</v>
      </c>
      <c r="AQ333" s="219"/>
      <c r="AR333" s="23" t="s">
        <v>35</v>
      </c>
      <c r="AS333" s="219">
        <f>$AS$332+$AT$330</f>
        <v>0</v>
      </c>
      <c r="AT333" s="219"/>
      <c r="AU333" s="23" t="s">
        <v>35</v>
      </c>
      <c r="AV333" s="219">
        <f>$AV$332+$AW$330</f>
        <v>0</v>
      </c>
      <c r="AW333" s="219"/>
      <c r="AX333" s="23" t="s">
        <v>34</v>
      </c>
      <c r="AY333" s="220">
        <f>O333+R333+U333+X333+AA333+AD333+AG333+AJ333+AM333+AP333+AS333+AV333</f>
        <v>20762.371911227543</v>
      </c>
      <c r="AZ333" s="221"/>
      <c r="BA333" s="22" t="s">
        <v>33</v>
      </c>
      <c r="BB333" s="219">
        <f>L333-AY333</f>
        <v>29048.893761206011</v>
      </c>
      <c r="BC333" s="219"/>
      <c r="BE333" s="13"/>
      <c r="BF333" s="12" t="s">
        <v>21</v>
      </c>
    </row>
    <row r="334" spans="1:58" ht="36.75" customHeight="1" thickBot="1" x14ac:dyDescent="0.25">
      <c r="C334" s="239" t="s">
        <v>32</v>
      </c>
      <c r="D334" s="240"/>
      <c r="E334" s="240"/>
      <c r="F334" s="240"/>
      <c r="G334" s="240"/>
      <c r="H334" s="240"/>
      <c r="I334" s="241"/>
      <c r="J334" s="223" t="s">
        <v>31</v>
      </c>
      <c r="K334" s="224"/>
      <c r="L334" s="242">
        <f>$L$280+$L$333</f>
        <v>1613457.3272813023</v>
      </c>
      <c r="M334" s="243"/>
      <c r="N334" s="23" t="s">
        <v>30</v>
      </c>
      <c r="O334" s="220">
        <f>SUM($O$280+$O$333)</f>
        <v>10095.238192997776</v>
      </c>
      <c r="P334" s="221"/>
      <c r="Q334" s="24" t="s">
        <v>30</v>
      </c>
      <c r="R334" s="220">
        <f>SUM($R$280+$R$333)</f>
        <v>26752.070712788958</v>
      </c>
      <c r="S334" s="221"/>
      <c r="T334" s="24" t="s">
        <v>30</v>
      </c>
      <c r="U334" s="220">
        <f>SUM($U$280+$U$333)</f>
        <v>36316.246949436711</v>
      </c>
      <c r="V334" s="221"/>
      <c r="W334" s="24" t="s">
        <v>30</v>
      </c>
      <c r="X334" s="220">
        <f>SUM($X$280+$X$333)</f>
        <v>22275.864300253565</v>
      </c>
      <c r="Y334" s="221"/>
      <c r="Z334" s="24" t="s">
        <v>30</v>
      </c>
      <c r="AA334" s="220">
        <f>SUM($AA$280+$AA$333)</f>
        <v>26092.079564583259</v>
      </c>
      <c r="AB334" s="221"/>
      <c r="AC334" s="24" t="s">
        <v>30</v>
      </c>
      <c r="AD334" s="220">
        <f>SUM($AD$280+$AD$333)</f>
        <v>18819.996646554562</v>
      </c>
      <c r="AE334" s="221"/>
      <c r="AF334" s="24" t="s">
        <v>30</v>
      </c>
      <c r="AG334" s="220">
        <f>SUM($AG$280+$AG$333)</f>
        <v>30507.941391722754</v>
      </c>
      <c r="AH334" s="221"/>
      <c r="AI334" s="24" t="s">
        <v>30</v>
      </c>
      <c r="AJ334" s="220">
        <f>SUM($AJ$280+$AJ$333)</f>
        <v>155123.4364034062</v>
      </c>
      <c r="AK334" s="221"/>
      <c r="AL334" s="24" t="s">
        <v>30</v>
      </c>
      <c r="AM334" s="220">
        <f>SUM($AM$280+$AM$333)</f>
        <v>124976.61093907709</v>
      </c>
      <c r="AN334" s="221"/>
      <c r="AO334" s="24" t="s">
        <v>30</v>
      </c>
      <c r="AP334" s="220">
        <f>SUM($AP$280+$AP$333)</f>
        <v>151118.00726706951</v>
      </c>
      <c r="AQ334" s="221"/>
      <c r="AR334" s="24" t="s">
        <v>30</v>
      </c>
      <c r="AS334" s="220">
        <f>SUM($AS$280+$AS$333)</f>
        <v>90182.182481752359</v>
      </c>
      <c r="AT334" s="221"/>
      <c r="AU334" s="24" t="s">
        <v>30</v>
      </c>
      <c r="AV334" s="220">
        <f>SUM($AV$280+$AV$333)</f>
        <v>646026.65267755208</v>
      </c>
      <c r="AW334" s="221"/>
      <c r="AX334" s="23" t="s">
        <v>29</v>
      </c>
      <c r="AY334" s="220">
        <f>SUM($AY$280+$AY$333)</f>
        <v>1338286.3275271947</v>
      </c>
      <c r="AZ334" s="221"/>
      <c r="BA334" s="22" t="s">
        <v>28</v>
      </c>
      <c r="BB334" s="220">
        <f>L334-AY334</f>
        <v>275170.99975410756</v>
      </c>
      <c r="BC334" s="221"/>
      <c r="BE334" s="13"/>
      <c r="BF334" s="12" t="s">
        <v>21</v>
      </c>
    </row>
    <row r="335" spans="1:58" x14ac:dyDescent="0.2">
      <c r="A335" s="21"/>
      <c r="B335" s="21"/>
      <c r="BE335" s="13"/>
      <c r="BF335" s="12" t="s">
        <v>21</v>
      </c>
    </row>
    <row r="336" spans="1:58" x14ac:dyDescent="0.2">
      <c r="BE336" s="13"/>
      <c r="BF336" s="12" t="s">
        <v>21</v>
      </c>
    </row>
    <row r="337" spans="1:72" ht="30" customHeight="1" x14ac:dyDescent="0.2">
      <c r="C337" s="245" t="s">
        <v>27</v>
      </c>
      <c r="D337" s="246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 s="16"/>
      <c r="BC337" s="15"/>
      <c r="BE337" s="13"/>
      <c r="BF337" s="12" t="s">
        <v>21</v>
      </c>
    </row>
    <row r="338" spans="1:72" ht="34.5" customHeight="1" x14ac:dyDescent="0.2">
      <c r="C338" s="20"/>
      <c r="D338" s="17" t="s">
        <v>26</v>
      </c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 s="16"/>
      <c r="BC338" s="15"/>
      <c r="BE338" s="13"/>
      <c r="BF338" s="12" t="s">
        <v>21</v>
      </c>
    </row>
    <row r="339" spans="1:72" ht="30" customHeight="1" x14ac:dyDescent="0.2">
      <c r="C339" s="19"/>
      <c r="D339" s="17" t="s">
        <v>25</v>
      </c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 s="16"/>
      <c r="BC339" s="15"/>
      <c r="BE339" s="13"/>
      <c r="BF339" s="12" t="s">
        <v>21</v>
      </c>
    </row>
    <row r="340" spans="1:72" ht="30" customHeight="1" x14ac:dyDescent="0.2">
      <c r="C340" s="18"/>
      <c r="D340" s="17" t="s">
        <v>24</v>
      </c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 s="16"/>
      <c r="BC340" s="15"/>
      <c r="BE340" s="13"/>
      <c r="BF340" s="12" t="s">
        <v>21</v>
      </c>
    </row>
    <row r="341" spans="1:72" ht="30" customHeight="1" x14ac:dyDescent="0.2">
      <c r="C341" s="151"/>
      <c r="D341" s="17" t="s">
        <v>23</v>
      </c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 s="16"/>
      <c r="BC341" s="15"/>
      <c r="BE341" s="13"/>
      <c r="BF341" s="12" t="s">
        <v>21</v>
      </c>
    </row>
    <row r="342" spans="1:72" ht="30" customHeight="1" x14ac:dyDescent="0.2"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 s="16"/>
      <c r="BC342" s="15"/>
      <c r="BE342" s="13"/>
      <c r="BF342" s="12" t="s">
        <v>21</v>
      </c>
    </row>
    <row r="343" spans="1:72" ht="30" customHeight="1" x14ac:dyDescent="0.2">
      <c r="C343" s="244" t="s">
        <v>22</v>
      </c>
      <c r="D343" s="244"/>
      <c r="E343" s="244"/>
      <c r="F343" s="244"/>
      <c r="G343" s="244"/>
      <c r="H343" s="244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  <c r="AJ343" s="244"/>
      <c r="AK343" s="244"/>
      <c r="AL343" s="244"/>
      <c r="AM343" s="244"/>
      <c r="AN343" s="244"/>
      <c r="AO343" s="244"/>
      <c r="AP343" s="244"/>
      <c r="AQ343" s="244"/>
      <c r="AR343" s="244"/>
      <c r="AS343" s="244"/>
      <c r="AT343" s="244"/>
      <c r="AU343" s="244"/>
      <c r="AV343" s="244"/>
      <c r="AW343" s="244"/>
      <c r="AX343" s="244"/>
      <c r="AY343" s="244"/>
      <c r="AZ343" s="244"/>
      <c r="BA343" s="244"/>
      <c r="BB343" s="244"/>
      <c r="BC343" s="244"/>
      <c r="BE343" s="13"/>
      <c r="BF343" s="12" t="s">
        <v>21</v>
      </c>
    </row>
    <row r="344" spans="1:72" x14ac:dyDescent="0.2">
      <c r="BE344"/>
      <c r="BF344" s="11"/>
    </row>
    <row r="345" spans="1:72" x14ac:dyDescent="0.2">
      <c r="BF345" s="11"/>
    </row>
    <row r="346" spans="1:72" hidden="1" x14ac:dyDescent="0.2">
      <c r="C346" s="10" t="s">
        <v>20</v>
      </c>
    </row>
    <row r="347" spans="1:72" hidden="1" x14ac:dyDescent="0.2">
      <c r="C347" s="7" t="s">
        <v>19</v>
      </c>
    </row>
    <row r="348" spans="1:72" s="2" customFormat="1" hidden="1" x14ac:dyDescent="0.2">
      <c r="A348" s="1"/>
      <c r="B348" s="1"/>
      <c r="C348" s="7" t="s">
        <v>18</v>
      </c>
      <c r="D348" s="1"/>
      <c r="F348" s="1"/>
      <c r="G348" s="1"/>
      <c r="H348" s="1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4"/>
      <c r="AY348" s="4"/>
      <c r="AZ348" s="4"/>
      <c r="BA348" s="4"/>
      <c r="BB348" s="4"/>
      <c r="BC348" s="3"/>
      <c r="BD348"/>
      <c r="BE348" s="3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spans="1:72" s="2" customFormat="1" hidden="1" x14ac:dyDescent="0.2">
      <c r="A349" s="1"/>
      <c r="B349" s="1"/>
      <c r="C349" s="7" t="s">
        <v>17</v>
      </c>
      <c r="D349" s="9"/>
      <c r="F349" s="1"/>
      <c r="G349" s="1"/>
      <c r="H349" s="1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4"/>
      <c r="AY349" s="4"/>
      <c r="AZ349" s="4"/>
      <c r="BA349" s="4"/>
      <c r="BB349" s="4"/>
      <c r="BC349" s="3"/>
      <c r="BD349"/>
      <c r="BE349" s="3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spans="1:72" s="2" customFormat="1" hidden="1" x14ac:dyDescent="0.2">
      <c r="A350" s="1"/>
      <c r="B350" s="1"/>
      <c r="C350" s="7" t="s">
        <v>16</v>
      </c>
      <c r="D350" s="8"/>
      <c r="F350" s="1"/>
      <c r="G350" s="1"/>
      <c r="H350" s="1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4"/>
      <c r="AY350" s="4"/>
      <c r="AZ350" s="4"/>
      <c r="BA350" s="4"/>
      <c r="BB350" s="4"/>
      <c r="BC350" s="3"/>
      <c r="BD350"/>
      <c r="BE350" s="3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spans="1:72" s="2" customFormat="1" hidden="1" x14ac:dyDescent="0.2">
      <c r="A351" s="1"/>
      <c r="B351" s="1"/>
      <c r="C351" s="7" t="s">
        <v>15</v>
      </c>
      <c r="F351" s="1"/>
      <c r="G351" s="1"/>
      <c r="H351" s="1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4"/>
      <c r="AY351" s="4"/>
      <c r="AZ351" s="4"/>
      <c r="BA351" s="4"/>
      <c r="BB351" s="4"/>
      <c r="BC351" s="3"/>
      <c r="BD351"/>
      <c r="BE351" s="3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spans="1:72" s="2" customFormat="1" hidden="1" x14ac:dyDescent="0.2">
      <c r="A352" s="1"/>
      <c r="B352" s="1"/>
      <c r="C352" s="7" t="s">
        <v>14</v>
      </c>
      <c r="D352" s="1"/>
      <c r="F352" s="1"/>
      <c r="G352" s="1"/>
      <c r="H352" s="1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4"/>
      <c r="AY352" s="4"/>
      <c r="AZ352" s="4"/>
      <c r="BA352" s="4"/>
      <c r="BB352" s="4"/>
      <c r="BC352" s="3"/>
      <c r="BD352"/>
      <c r="BE352" s="3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spans="1:72" s="2" customFormat="1" hidden="1" x14ac:dyDescent="0.2">
      <c r="A353" s="1"/>
      <c r="B353" s="1"/>
      <c r="C353" s="7" t="s">
        <v>13</v>
      </c>
      <c r="D353" s="1"/>
      <c r="F353" s="1"/>
      <c r="G353" s="1"/>
      <c r="H353" s="1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4"/>
      <c r="AY353" s="4"/>
      <c r="AZ353" s="4"/>
      <c r="BA353" s="4"/>
      <c r="BB353" s="4"/>
      <c r="BC353" s="3"/>
      <c r="BD353"/>
      <c r="BE353" s="3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spans="1:72" s="2" customFormat="1" hidden="1" x14ac:dyDescent="0.2">
      <c r="A354" s="1"/>
      <c r="B354" s="1"/>
      <c r="C354" s="7" t="s">
        <v>12</v>
      </c>
      <c r="D354" s="1"/>
      <c r="F354" s="1"/>
      <c r="G354" s="1"/>
      <c r="H354" s="1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4"/>
      <c r="AY354" s="4"/>
      <c r="AZ354" s="4"/>
      <c r="BA354" s="4"/>
      <c r="BB354" s="4"/>
      <c r="BC354" s="3"/>
      <c r="BD354"/>
      <c r="BE354" s="3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spans="1:72" s="2" customFormat="1" hidden="1" x14ac:dyDescent="0.2">
      <c r="A355" s="1"/>
      <c r="B355" s="1"/>
      <c r="C355" s="7" t="s">
        <v>11</v>
      </c>
      <c r="D355" s="1"/>
      <c r="F355" s="1"/>
      <c r="G355" s="1"/>
      <c r="H355" s="1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4"/>
      <c r="AY355" s="4"/>
      <c r="AZ355" s="4"/>
      <c r="BA355" s="4"/>
      <c r="BB355" s="4"/>
      <c r="BC355" s="3"/>
      <c r="BD355"/>
      <c r="BE355" s="3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spans="1:72" s="2" customFormat="1" hidden="1" x14ac:dyDescent="0.2">
      <c r="A356" s="1"/>
      <c r="B356" s="1"/>
      <c r="C356" s="7" t="s">
        <v>10</v>
      </c>
      <c r="D356" s="1"/>
      <c r="F356" s="1"/>
      <c r="G356" s="1"/>
      <c r="H356" s="1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4"/>
      <c r="AY356" s="4"/>
      <c r="AZ356" s="4"/>
      <c r="BA356" s="4"/>
      <c r="BB356" s="4"/>
      <c r="BC356" s="3"/>
      <c r="BD356"/>
      <c r="BE356" s="3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spans="1:72" s="2" customFormat="1" hidden="1" x14ac:dyDescent="0.2">
      <c r="A357" s="1"/>
      <c r="B357" s="1"/>
      <c r="C357" s="7" t="s">
        <v>9</v>
      </c>
      <c r="D357" s="1"/>
      <c r="F357" s="1"/>
      <c r="G357" s="1"/>
      <c r="H357" s="1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4"/>
      <c r="AY357" s="4"/>
      <c r="AZ357" s="4"/>
      <c r="BA357" s="4"/>
      <c r="BB357" s="4"/>
      <c r="BC357" s="3"/>
      <c r="BD357"/>
      <c r="BE357" s="3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spans="1:72" s="2" customFormat="1" hidden="1" x14ac:dyDescent="0.2">
      <c r="A358" s="1"/>
      <c r="B358" s="1"/>
      <c r="C358" s="7" t="s">
        <v>8</v>
      </c>
      <c r="D358" s="1"/>
      <c r="F358" s="1"/>
      <c r="G358" s="1"/>
      <c r="H358" s="1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4"/>
      <c r="AY358" s="4"/>
      <c r="AZ358" s="4"/>
      <c r="BA358" s="4"/>
      <c r="BB358" s="4"/>
      <c r="BC358" s="3"/>
      <c r="BD358"/>
      <c r="BE358" s="3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spans="1:72" s="2" customFormat="1" hidden="1" x14ac:dyDescent="0.2">
      <c r="A359" s="1"/>
      <c r="B359" s="1"/>
      <c r="C359" s="7" t="s">
        <v>7</v>
      </c>
      <c r="D359" s="1"/>
      <c r="F359" s="1"/>
      <c r="G359" s="1"/>
      <c r="H359" s="1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4"/>
      <c r="AY359" s="4"/>
      <c r="AZ359" s="4"/>
      <c r="BA359" s="4"/>
      <c r="BB359" s="4"/>
      <c r="BC359" s="3"/>
      <c r="BD359"/>
      <c r="BE359" s="3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spans="1:72" s="2" customFormat="1" hidden="1" x14ac:dyDescent="0.2">
      <c r="A360" s="1"/>
      <c r="B360" s="1"/>
      <c r="C360" s="7" t="s">
        <v>6</v>
      </c>
      <c r="D360" s="1"/>
      <c r="F360" s="1"/>
      <c r="G360" s="1"/>
      <c r="H360" s="1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4"/>
      <c r="AY360" s="4"/>
      <c r="AZ360" s="4"/>
      <c r="BA360" s="4"/>
      <c r="BB360" s="4"/>
      <c r="BC360" s="3"/>
      <c r="BD360"/>
      <c r="BE360" s="3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spans="1:72" s="2" customFormat="1" hidden="1" x14ac:dyDescent="0.2">
      <c r="A361" s="1"/>
      <c r="B361" s="1"/>
      <c r="C361" s="7" t="s">
        <v>5</v>
      </c>
      <c r="D361" s="1"/>
      <c r="F361" s="1"/>
      <c r="G361" s="1"/>
      <c r="H361" s="1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4"/>
      <c r="AY361" s="4"/>
      <c r="AZ361" s="4"/>
      <c r="BA361" s="4"/>
      <c r="BB361" s="4"/>
      <c r="BC361" s="3"/>
      <c r="BD361"/>
      <c r="BE361" s="3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spans="1:72" s="2" customFormat="1" hidden="1" x14ac:dyDescent="0.2">
      <c r="A362" s="1"/>
      <c r="B362" s="1"/>
      <c r="C362" s="7" t="s">
        <v>4</v>
      </c>
      <c r="D362" s="1"/>
      <c r="F362" s="1"/>
      <c r="G362" s="1"/>
      <c r="H362" s="1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4"/>
      <c r="AY362" s="4"/>
      <c r="AZ362" s="4"/>
      <c r="BA362" s="4"/>
      <c r="BB362" s="4"/>
      <c r="BC362" s="3"/>
      <c r="BD362"/>
      <c r="BE362" s="3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spans="1:72" s="2" customFormat="1" hidden="1" x14ac:dyDescent="0.2">
      <c r="A363" s="1"/>
      <c r="B363" s="1"/>
      <c r="C363" s="7" t="s">
        <v>3</v>
      </c>
      <c r="D363" s="1"/>
      <c r="F363" s="1"/>
      <c r="G363" s="1"/>
      <c r="H363" s="1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4"/>
      <c r="AY363" s="4"/>
      <c r="AZ363" s="4"/>
      <c r="BA363" s="4"/>
      <c r="BB363" s="4"/>
      <c r="BC363" s="3"/>
      <c r="BD363"/>
      <c r="BE363" s="3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spans="1:72" hidden="1" x14ac:dyDescent="0.2">
      <c r="C364" s="7" t="s">
        <v>2</v>
      </c>
    </row>
    <row r="365" spans="1:72" hidden="1" x14ac:dyDescent="0.2">
      <c r="C365" s="7" t="s">
        <v>1</v>
      </c>
    </row>
    <row r="366" spans="1:72" hidden="1" x14ac:dyDescent="0.2">
      <c r="C366" s="6" t="s">
        <v>0</v>
      </c>
    </row>
  </sheetData>
  <autoFilter ref="A13:BH366" xr:uid="{00000000-0009-0000-0000-00000B000000}"/>
  <mergeCells count="245">
    <mergeCell ref="AY330:AY331"/>
    <mergeCell ref="AZ330:AZ331"/>
    <mergeCell ref="AB330:AB331"/>
    <mergeCell ref="AC330:AC331"/>
    <mergeCell ref="AD330:AD331"/>
    <mergeCell ref="AE330:AE331"/>
    <mergeCell ref="AQ330:AQ331"/>
    <mergeCell ref="AV334:AW334"/>
    <mergeCell ref="C343:BC343"/>
    <mergeCell ref="C337:D337"/>
    <mergeCell ref="BB333:BC333"/>
    <mergeCell ref="R333:S333"/>
    <mergeCell ref="S330:S331"/>
    <mergeCell ref="T330:T331"/>
    <mergeCell ref="Q330:Q331"/>
    <mergeCell ref="R330:R331"/>
    <mergeCell ref="AR330:AR331"/>
    <mergeCell ref="AS330:AS331"/>
    <mergeCell ref="AT330:AT331"/>
    <mergeCell ref="AL330:AL331"/>
    <mergeCell ref="AM330:AM331"/>
    <mergeCell ref="AN330:AN331"/>
    <mergeCell ref="AO330:AO331"/>
    <mergeCell ref="AP330:AP331"/>
    <mergeCell ref="E9:H9"/>
    <mergeCell ref="H10:H12"/>
    <mergeCell ref="AP334:AQ334"/>
    <mergeCell ref="BA330:BA331"/>
    <mergeCell ref="BB330:BB331"/>
    <mergeCell ref="BC330:BC331"/>
    <mergeCell ref="C331:F331"/>
    <mergeCell ref="AX330:AX331"/>
    <mergeCell ref="C334:I334"/>
    <mergeCell ref="J334:K334"/>
    <mergeCell ref="L334:M334"/>
    <mergeCell ref="O334:P334"/>
    <mergeCell ref="R334:S334"/>
    <mergeCell ref="U334:V334"/>
    <mergeCell ref="AS334:AT334"/>
    <mergeCell ref="AY334:AZ334"/>
    <mergeCell ref="BB334:BC334"/>
    <mergeCell ref="X334:Y334"/>
    <mergeCell ref="AA334:AB334"/>
    <mergeCell ref="AD334:AE334"/>
    <mergeCell ref="AG334:AH334"/>
    <mergeCell ref="AJ334:AK334"/>
    <mergeCell ref="AM334:AN334"/>
    <mergeCell ref="AY333:AZ333"/>
    <mergeCell ref="U333:V333"/>
    <mergeCell ref="X333:Y333"/>
    <mergeCell ref="AA333:AB333"/>
    <mergeCell ref="AD333:AE333"/>
    <mergeCell ref="AG333:AH333"/>
    <mergeCell ref="AJ333:AK333"/>
    <mergeCell ref="AV333:AW333"/>
    <mergeCell ref="AH330:AH331"/>
    <mergeCell ref="AI330:AI331"/>
    <mergeCell ref="AJ330:AJ331"/>
    <mergeCell ref="AK330:AK331"/>
    <mergeCell ref="AP333:AQ333"/>
    <mergeCell ref="AS333:AT333"/>
    <mergeCell ref="AM333:AN333"/>
    <mergeCell ref="AF330:AF331"/>
    <mergeCell ref="AG330:AG331"/>
    <mergeCell ref="Z330:Z331"/>
    <mergeCell ref="AA330:AA331"/>
    <mergeCell ref="AU330:AU331"/>
    <mergeCell ref="AV330:AV331"/>
    <mergeCell ref="AW330:AW331"/>
    <mergeCell ref="I330:I331"/>
    <mergeCell ref="C279:I280"/>
    <mergeCell ref="C332:I333"/>
    <mergeCell ref="L332:M332"/>
    <mergeCell ref="J333:K333"/>
    <mergeCell ref="L333:M333"/>
    <mergeCell ref="O333:P333"/>
    <mergeCell ref="M330:M331"/>
    <mergeCell ref="N330:N331"/>
    <mergeCell ref="O330:O331"/>
    <mergeCell ref="P330:P331"/>
    <mergeCell ref="L330:L331"/>
    <mergeCell ref="J330:J331"/>
    <mergeCell ref="K330:K331"/>
    <mergeCell ref="L279:M279"/>
    <mergeCell ref="L280:M280"/>
    <mergeCell ref="O280:P280"/>
    <mergeCell ref="AT277:AT278"/>
    <mergeCell ref="U330:U331"/>
    <mergeCell ref="V330:V331"/>
    <mergeCell ref="W330:W331"/>
    <mergeCell ref="X330:X331"/>
    <mergeCell ref="Y330:Y331"/>
    <mergeCell ref="AM277:AM278"/>
    <mergeCell ref="AN277:AN278"/>
    <mergeCell ref="AC277:AC278"/>
    <mergeCell ref="AD277:AD278"/>
    <mergeCell ref="AO277:AO278"/>
    <mergeCell ref="AP277:AP278"/>
    <mergeCell ref="AQ277:AQ278"/>
    <mergeCell ref="AR277:AR278"/>
    <mergeCell ref="AS277:AS278"/>
    <mergeCell ref="AE277:AE278"/>
    <mergeCell ref="AF277:AF278"/>
    <mergeCell ref="AG277:AG278"/>
    <mergeCell ref="AH277:AH278"/>
    <mergeCell ref="AK277:AK278"/>
    <mergeCell ref="AL277:AL278"/>
    <mergeCell ref="C281:BC281"/>
    <mergeCell ref="C330:F330"/>
    <mergeCell ref="J280:K280"/>
    <mergeCell ref="R280:S280"/>
    <mergeCell ref="U280:V280"/>
    <mergeCell ref="X280:Y280"/>
    <mergeCell ref="AS280:AT280"/>
    <mergeCell ref="AY280:AZ280"/>
    <mergeCell ref="BB280:BC280"/>
    <mergeCell ref="AV280:AW280"/>
    <mergeCell ref="AA280:AB280"/>
    <mergeCell ref="AD280:AE280"/>
    <mergeCell ref="AG280:AH280"/>
    <mergeCell ref="AJ280:AK280"/>
    <mergeCell ref="AM280:AN280"/>
    <mergeCell ref="AP280:AQ280"/>
    <mergeCell ref="C278:F278"/>
    <mergeCell ref="AI277:AI278"/>
    <mergeCell ref="AJ277:AJ278"/>
    <mergeCell ref="Z277:Z278"/>
    <mergeCell ref="AA277:AA278"/>
    <mergeCell ref="AB277:AB278"/>
    <mergeCell ref="Q277:Q278"/>
    <mergeCell ref="R277:R278"/>
    <mergeCell ref="S277:S278"/>
    <mergeCell ref="T277:T278"/>
    <mergeCell ref="U277:U278"/>
    <mergeCell ref="V277:V278"/>
    <mergeCell ref="BC277:BC278"/>
    <mergeCell ref="AX277:AX278"/>
    <mergeCell ref="BE11:BE13"/>
    <mergeCell ref="BF11:BF13"/>
    <mergeCell ref="AU277:AU278"/>
    <mergeCell ref="AV277:AV278"/>
    <mergeCell ref="AW277:AW278"/>
    <mergeCell ref="N277:N278"/>
    <mergeCell ref="O277:O278"/>
    <mergeCell ref="P277:P278"/>
    <mergeCell ref="W277:W278"/>
    <mergeCell ref="X277:X278"/>
    <mergeCell ref="Y277:Y278"/>
    <mergeCell ref="AY277:AY278"/>
    <mergeCell ref="AZ277:AZ278"/>
    <mergeCell ref="BA277:BA278"/>
    <mergeCell ref="AH11:AH12"/>
    <mergeCell ref="W11:W12"/>
    <mergeCell ref="X11:X12"/>
    <mergeCell ref="Y11:Y12"/>
    <mergeCell ref="BA10:BA12"/>
    <mergeCell ref="BB10:BC10"/>
    <mergeCell ref="AY11:AY12"/>
    <mergeCell ref="AZ11:AZ12"/>
    <mergeCell ref="BB11:BB12"/>
    <mergeCell ref="BC11:BC12"/>
    <mergeCell ref="AM11:AM12"/>
    <mergeCell ref="AN11:AN12"/>
    <mergeCell ref="AY10:AZ10"/>
    <mergeCell ref="C14:BC14"/>
    <mergeCell ref="C277:F277"/>
    <mergeCell ref="I277:I278"/>
    <mergeCell ref="J277:J278"/>
    <mergeCell ref="K277:K278"/>
    <mergeCell ref="L277:L278"/>
    <mergeCell ref="M277:M278"/>
    <mergeCell ref="BB277:BB278"/>
    <mergeCell ref="AX10:AX12"/>
    <mergeCell ref="AO11:AO12"/>
    <mergeCell ref="AP11:AP12"/>
    <mergeCell ref="AQ11:AQ12"/>
    <mergeCell ref="AR11:AR12"/>
    <mergeCell ref="AS11:AS12"/>
    <mergeCell ref="AT11:AT12"/>
    <mergeCell ref="AV11:AV12"/>
    <mergeCell ref="AW11:AW12"/>
    <mergeCell ref="AP10:AQ10"/>
    <mergeCell ref="AS10:AT10"/>
    <mergeCell ref="AJ11:AJ12"/>
    <mergeCell ref="AK11:AK12"/>
    <mergeCell ref="AL11:AL12"/>
    <mergeCell ref="Z11:Z12"/>
    <mergeCell ref="AA11:AA12"/>
    <mergeCell ref="AB11:AB12"/>
    <mergeCell ref="AU9:AW9"/>
    <mergeCell ref="AV10:AW10"/>
    <mergeCell ref="AU11:AU12"/>
    <mergeCell ref="AC11:AC12"/>
    <mergeCell ref="AD11:AD12"/>
    <mergeCell ref="AE11:AE12"/>
    <mergeCell ref="AF11:AF12"/>
    <mergeCell ref="AG11:AG12"/>
    <mergeCell ref="AX9:BC9"/>
    <mergeCell ref="E10:E12"/>
    <mergeCell ref="F10:F12"/>
    <mergeCell ref="G10:G12"/>
    <mergeCell ref="J10:K11"/>
    <mergeCell ref="L10:M11"/>
    <mergeCell ref="O10:P10"/>
    <mergeCell ref="R10:S10"/>
    <mergeCell ref="U10:V10"/>
    <mergeCell ref="Z9:AB9"/>
    <mergeCell ref="AA10:AB10"/>
    <mergeCell ref="AD10:AE10"/>
    <mergeCell ref="AG10:AH10"/>
    <mergeCell ref="AJ10:AK10"/>
    <mergeCell ref="AM10:AN10"/>
    <mergeCell ref="AR9:AT9"/>
    <mergeCell ref="AO9:AQ9"/>
    <mergeCell ref="U11:U12"/>
    <mergeCell ref="V11:V12"/>
    <mergeCell ref="AC9:AE9"/>
    <mergeCell ref="AF9:AH9"/>
    <mergeCell ref="AI9:AK9"/>
    <mergeCell ref="AL9:AN9"/>
    <mergeCell ref="AI11:AI12"/>
    <mergeCell ref="C2:BC2"/>
    <mergeCell ref="C3:M3"/>
    <mergeCell ref="AX3:BC3"/>
    <mergeCell ref="C4:O4"/>
    <mergeCell ref="C7:M7"/>
    <mergeCell ref="AY7:BA7"/>
    <mergeCell ref="BB7:BC7"/>
    <mergeCell ref="C8:BC8"/>
    <mergeCell ref="C9:C12"/>
    <mergeCell ref="D9:D12"/>
    <mergeCell ref="I9:I12"/>
    <mergeCell ref="J9:M9"/>
    <mergeCell ref="N9:P9"/>
    <mergeCell ref="Q9:S9"/>
    <mergeCell ref="T9:V9"/>
    <mergeCell ref="W9:Y9"/>
    <mergeCell ref="X10:Y10"/>
    <mergeCell ref="N11:N12"/>
    <mergeCell ref="O11:O12"/>
    <mergeCell ref="P11:P12"/>
    <mergeCell ref="Q11:Q12"/>
    <mergeCell ref="R11:R12"/>
    <mergeCell ref="S11:S12"/>
    <mergeCell ref="T11:T12"/>
  </mergeCells>
  <conditionalFormatting sqref="AY13 BB13">
    <cfRule type="cellIs" dxfId="1656" priority="1664" stopIfTrue="1" operator="greaterThan">
      <formula>#REF!</formula>
    </cfRule>
    <cfRule type="cellIs" dxfId="1655" priority="1665" stopIfTrue="1" operator="equal">
      <formula>#REF!</formula>
    </cfRule>
  </conditionalFormatting>
  <conditionalFormatting sqref="C278:AT278 AX278:BC278">
    <cfRule type="expression" priority="1663">
      <formula>$A$277="Planilhado"</formula>
    </cfRule>
  </conditionalFormatting>
  <conditionalFormatting sqref="C277:AT278 AX277:BC278">
    <cfRule type="expression" dxfId="1654" priority="1666" stopIfTrue="1">
      <formula>$A$277="Planilhado"</formula>
    </cfRule>
  </conditionalFormatting>
  <conditionalFormatting sqref="C277:AT278 AX277:BC278">
    <cfRule type="expression" dxfId="1653" priority="1662">
      <formula>$A$277="Ñ Plan s/desc"</formula>
    </cfRule>
  </conditionalFormatting>
  <conditionalFormatting sqref="C277:AT278 AX277:BC278">
    <cfRule type="expression" dxfId="1652" priority="1661">
      <formula>$A$277="Advindo"</formula>
    </cfRule>
  </conditionalFormatting>
  <conditionalFormatting sqref="C277:AT278 AX277:BC278">
    <cfRule type="expression" dxfId="1651" priority="1660">
      <formula>$A$277="Ñ Plan c/desc"</formula>
    </cfRule>
  </conditionalFormatting>
  <conditionalFormatting sqref="C277:AT278 AX277:BC278">
    <cfRule type="expression" dxfId="1650" priority="1659">
      <formula>$A$277="Família"</formula>
    </cfRule>
  </conditionalFormatting>
  <conditionalFormatting sqref="C277:AT277 AX277:BC277">
    <cfRule type="expression" priority="1658">
      <formula>$A$278="Planilhado"</formula>
    </cfRule>
  </conditionalFormatting>
  <conditionalFormatting sqref="C277:AT278 AX277:BC278">
    <cfRule type="expression" dxfId="1649" priority="1667" stopIfTrue="1">
      <formula>$A$278="Planilhado"</formula>
    </cfRule>
  </conditionalFormatting>
  <conditionalFormatting sqref="C277:AT278 AX277:BC278">
    <cfRule type="expression" dxfId="1648" priority="1657">
      <formula>$A$278="Ñ Plan s/desc"</formula>
    </cfRule>
  </conditionalFormatting>
  <conditionalFormatting sqref="C277:AT278 AX277:BC278">
    <cfRule type="expression" dxfId="1647" priority="1656">
      <formula>$A$278="Advindo"</formula>
    </cfRule>
  </conditionalFormatting>
  <conditionalFormatting sqref="C277:AT278 AX277:BC278">
    <cfRule type="expression" dxfId="1646" priority="1655">
      <formula>$A$278="Ñ Plan c/desc"</formula>
    </cfRule>
  </conditionalFormatting>
  <conditionalFormatting sqref="C277:AT278 AX277:BC278">
    <cfRule type="expression" dxfId="1645" priority="1654">
      <formula>$A$278="Família"</formula>
    </cfRule>
  </conditionalFormatting>
  <conditionalFormatting sqref="C280:AT280 AX280:BC280">
    <cfRule type="expression" priority="1653">
      <formula>$A$279="Planilhado"</formula>
    </cfRule>
  </conditionalFormatting>
  <conditionalFormatting sqref="C279:AT280 AX279:BC280">
    <cfRule type="expression" dxfId="1644" priority="1668" stopIfTrue="1">
      <formula>$A$279="Planilhado"</formula>
    </cfRule>
  </conditionalFormatting>
  <conditionalFormatting sqref="C279:AT280 AX279:BC280">
    <cfRule type="expression" dxfId="1643" priority="1652">
      <formula>$A$279="Ñ Plan s/desc"</formula>
    </cfRule>
  </conditionalFormatting>
  <conditionalFormatting sqref="C279:AT280 AX279:BC280">
    <cfRule type="expression" dxfId="1642" priority="1651">
      <formula>$A$279="Advindo"</formula>
    </cfRule>
  </conditionalFormatting>
  <conditionalFormatting sqref="C279:AT280 AX279:BC280">
    <cfRule type="expression" dxfId="1641" priority="1650">
      <formula>$A$279="Ñ Plan c/desc"</formula>
    </cfRule>
  </conditionalFormatting>
  <conditionalFormatting sqref="C279:AT280 AX279:BC280">
    <cfRule type="expression" dxfId="1640" priority="1649">
      <formula>$A$279="Família"</formula>
    </cfRule>
  </conditionalFormatting>
  <conditionalFormatting sqref="C279:AT279 AX279:BC279">
    <cfRule type="expression" priority="1648">
      <formula>$A$280="Planilhado"</formula>
    </cfRule>
  </conditionalFormatting>
  <conditionalFormatting sqref="C279:AT280 AX279:BC280">
    <cfRule type="expression" dxfId="1639" priority="1669" stopIfTrue="1">
      <formula>$A$280="Planilhado"</formula>
    </cfRule>
  </conditionalFormatting>
  <conditionalFormatting sqref="C279:AT280 AX279:BC280">
    <cfRule type="expression" dxfId="1638" priority="1647">
      <formula>$A$280="Ñ Plan s/desc"</formula>
    </cfRule>
  </conditionalFormatting>
  <conditionalFormatting sqref="C279:AT280 AX279:BC280">
    <cfRule type="expression" dxfId="1637" priority="1646">
      <formula>$A$280="Advindo"</formula>
    </cfRule>
  </conditionalFormatting>
  <conditionalFormatting sqref="C279:AT280 AX279:BC280">
    <cfRule type="expression" dxfId="1636" priority="1645">
      <formula>$A$280="Ñ Plan c/desc"</formula>
    </cfRule>
  </conditionalFormatting>
  <conditionalFormatting sqref="C279:AT280 AX279:BC280">
    <cfRule type="expression" dxfId="1635" priority="1644">
      <formula>$A$280="Família"</formula>
    </cfRule>
  </conditionalFormatting>
  <conditionalFormatting sqref="C281:BC281">
    <cfRule type="expression" dxfId="1634" priority="1643">
      <formula>$A$281="Planilhado"</formula>
    </cfRule>
  </conditionalFormatting>
  <conditionalFormatting sqref="C281:BC281">
    <cfRule type="expression" dxfId="1633" priority="1642">
      <formula>$A$281="Ñ Plan s/desc"</formula>
    </cfRule>
  </conditionalFormatting>
  <conditionalFormatting sqref="C281:BC281">
    <cfRule type="expression" dxfId="1632" priority="1641">
      <formula>$A$281="Advindo"</formula>
    </cfRule>
  </conditionalFormatting>
  <conditionalFormatting sqref="C281:BC281">
    <cfRule type="expression" dxfId="1631" priority="1640">
      <formula>$A$281="Ñ Plan c/desc"</formula>
    </cfRule>
  </conditionalFormatting>
  <conditionalFormatting sqref="C281:BC281">
    <cfRule type="expression" dxfId="1630" priority="1639">
      <formula>$A$281="Família"</formula>
    </cfRule>
  </conditionalFormatting>
  <conditionalFormatting sqref="C331:AT331 AX331:BC331">
    <cfRule type="expression" priority="1638">
      <formula>$A$330="Planilhado"</formula>
    </cfRule>
  </conditionalFormatting>
  <conditionalFormatting sqref="C330:AT331 AX330:BC331">
    <cfRule type="expression" dxfId="1629" priority="1670" stopIfTrue="1">
      <formula>$A$330="Planilhado"</formula>
    </cfRule>
  </conditionalFormatting>
  <conditionalFormatting sqref="C330:AT331 AX330:BC331">
    <cfRule type="expression" dxfId="1628" priority="1637">
      <formula>$A$330="Ñ Plan s/desc"</formula>
    </cfRule>
  </conditionalFormatting>
  <conditionalFormatting sqref="C330:AT331 AX330:BC331">
    <cfRule type="expression" dxfId="1627" priority="1636">
      <formula>$A$330="Advindo"</formula>
    </cfRule>
  </conditionalFormatting>
  <conditionalFormatting sqref="C330:AT331 AX330:BC331">
    <cfRule type="expression" dxfId="1626" priority="1635">
      <formula>$A$330="Ñ Plan c/desc"</formula>
    </cfRule>
  </conditionalFormatting>
  <conditionalFormatting sqref="C330:AT331 AX330:BC331">
    <cfRule type="expression" dxfId="1625" priority="1634">
      <formula>$A$330="Família"</formula>
    </cfRule>
  </conditionalFormatting>
  <conditionalFormatting sqref="C330:AT330 AX330:BC330">
    <cfRule type="expression" priority="1633">
      <formula>$A$331="Planilhado"</formula>
    </cfRule>
  </conditionalFormatting>
  <conditionalFormatting sqref="C330:AT331 AX330:BC331">
    <cfRule type="expression" dxfId="1624" priority="1671" stopIfTrue="1">
      <formula>$A$331="Planilhado"</formula>
    </cfRule>
  </conditionalFormatting>
  <conditionalFormatting sqref="C330:AT331 AX330:BC331">
    <cfRule type="expression" dxfId="1623" priority="1632">
      <formula>$A$331="Ñ Plan s/desc"</formula>
    </cfRule>
  </conditionalFormatting>
  <conditionalFormatting sqref="C330:AT331 AX330:BC331">
    <cfRule type="expression" dxfId="1622" priority="1631">
      <formula>$A$331="Advindo"</formula>
    </cfRule>
  </conditionalFormatting>
  <conditionalFormatting sqref="C330:AT331 AX330:BC331">
    <cfRule type="expression" dxfId="1621" priority="1630">
      <formula>$A$331="Ñ Plan c/desc"</formula>
    </cfRule>
  </conditionalFormatting>
  <conditionalFormatting sqref="C330:AT331 AX330:BC331">
    <cfRule type="expression" dxfId="1620" priority="1629">
      <formula>$A$331="Família"</formula>
    </cfRule>
  </conditionalFormatting>
  <conditionalFormatting sqref="C333:AT333 AX333:BC333">
    <cfRule type="expression" priority="1628">
      <formula>$A$332="Planilhado"</formula>
    </cfRule>
  </conditionalFormatting>
  <conditionalFormatting sqref="C332:AT333 AX332:BC333">
    <cfRule type="expression" dxfId="1619" priority="1672" stopIfTrue="1">
      <formula>$A$332="Planilhado"</formula>
    </cfRule>
  </conditionalFormatting>
  <conditionalFormatting sqref="C332:AT333 AX332:BC333">
    <cfRule type="expression" dxfId="1618" priority="1627">
      <formula>$A$332="Ñ Plan s/desc"</formula>
    </cfRule>
  </conditionalFormatting>
  <conditionalFormatting sqref="C332:AT333 AX332:BC333">
    <cfRule type="expression" dxfId="1617" priority="1626">
      <formula>$A$332="Advindo"</formula>
    </cfRule>
  </conditionalFormatting>
  <conditionalFormatting sqref="C332:AT333 AX332:BC333">
    <cfRule type="expression" dxfId="1616" priority="1625">
      <formula>$A$332="Ñ Plan c/desc"</formula>
    </cfRule>
  </conditionalFormatting>
  <conditionalFormatting sqref="C332:AT333 AX332:BC333">
    <cfRule type="expression" dxfId="1615" priority="1624">
      <formula>$A$332="Família"</formula>
    </cfRule>
  </conditionalFormatting>
  <conditionalFormatting sqref="C332:AT332 AX332:BC332">
    <cfRule type="expression" priority="1623">
      <formula>$A$333="Planilhado"</formula>
    </cfRule>
  </conditionalFormatting>
  <conditionalFormatting sqref="C332:AT333 AX332:BC333">
    <cfRule type="expression" dxfId="1614" priority="1673" stopIfTrue="1">
      <formula>$A$333="Planilhado"</formula>
    </cfRule>
  </conditionalFormatting>
  <conditionalFormatting sqref="C332:AT333 AX332:BC333">
    <cfRule type="expression" dxfId="1613" priority="1622">
      <formula>$A$333="Ñ Plan s/desc"</formula>
    </cfRule>
  </conditionalFormatting>
  <conditionalFormatting sqref="C332:AT333 AX332:BC333">
    <cfRule type="expression" dxfId="1612" priority="1621">
      <formula>$A$333="Advindo"</formula>
    </cfRule>
  </conditionalFormatting>
  <conditionalFormatting sqref="C332:AT333 AX332:BC333">
    <cfRule type="expression" dxfId="1611" priority="1620">
      <formula>$A$333="Ñ Plan c/desc"</formula>
    </cfRule>
  </conditionalFormatting>
  <conditionalFormatting sqref="C332:AT333 AX332:BC333">
    <cfRule type="expression" dxfId="1610" priority="1619">
      <formula>$A$333="Família"</formula>
    </cfRule>
  </conditionalFormatting>
  <conditionalFormatting sqref="C334:AT334 AX334:BC334">
    <cfRule type="expression" dxfId="1609" priority="1618">
      <formula>$A$334="Planilhado"</formula>
    </cfRule>
  </conditionalFormatting>
  <conditionalFormatting sqref="C334:AT334 AX334:BC334">
    <cfRule type="expression" dxfId="1608" priority="1617">
      <formula>$A$334="Ñ Plan s/desc"</formula>
    </cfRule>
  </conditionalFormatting>
  <conditionalFormatting sqref="C334:AT334 AX334:BC334">
    <cfRule type="expression" dxfId="1607" priority="1616">
      <formula>$A$334="Advindo"</formula>
    </cfRule>
  </conditionalFormatting>
  <conditionalFormatting sqref="C334:AT334 AX334:BC334">
    <cfRule type="expression" dxfId="1606" priority="1615">
      <formula>$A$334="Ñ Plan c/desc"</formula>
    </cfRule>
  </conditionalFormatting>
  <conditionalFormatting sqref="C334:AT334 AX334:BC334">
    <cfRule type="expression" dxfId="1605" priority="1614">
      <formula>$A$334="Família"</formula>
    </cfRule>
  </conditionalFormatting>
  <conditionalFormatting sqref="AU278:AW278">
    <cfRule type="expression" priority="1609">
      <formula>$A$277="Planilhado"</formula>
    </cfRule>
  </conditionalFormatting>
  <conditionalFormatting sqref="AU277:AW278">
    <cfRule type="expression" dxfId="1604" priority="1610" stopIfTrue="1">
      <formula>$A$277="Planilhado"</formula>
    </cfRule>
  </conditionalFormatting>
  <conditionalFormatting sqref="AU277:AW278">
    <cfRule type="expression" dxfId="1603" priority="1608">
      <formula>$A$277="Ñ Plan s/desc"</formula>
    </cfRule>
  </conditionalFormatting>
  <conditionalFormatting sqref="AU277:AW278">
    <cfRule type="expression" dxfId="1602" priority="1607">
      <formula>$A$277="Advindo"</formula>
    </cfRule>
  </conditionalFormatting>
  <conditionalFormatting sqref="AU277:AW278">
    <cfRule type="expression" dxfId="1601" priority="1606">
      <formula>$A$277="Ñ Plan c/desc"</formula>
    </cfRule>
  </conditionalFormatting>
  <conditionalFormatting sqref="AU277:AW278">
    <cfRule type="expression" dxfId="1600" priority="1605">
      <formula>$A$277="Família"</formula>
    </cfRule>
  </conditionalFormatting>
  <conditionalFormatting sqref="AU277:AW277">
    <cfRule type="expression" priority="1604">
      <formula>$A$278="Planilhado"</formula>
    </cfRule>
  </conditionalFormatting>
  <conditionalFormatting sqref="AU277:AW278">
    <cfRule type="expression" dxfId="1599" priority="1611" stopIfTrue="1">
      <formula>$A$278="Planilhado"</formula>
    </cfRule>
  </conditionalFormatting>
  <conditionalFormatting sqref="AU277:AW278">
    <cfRule type="expression" dxfId="1598" priority="1603">
      <formula>$A$278="Ñ Plan s/desc"</formula>
    </cfRule>
  </conditionalFormatting>
  <conditionalFormatting sqref="AU277:AW278">
    <cfRule type="expression" dxfId="1597" priority="1602">
      <formula>$A$278="Advindo"</formula>
    </cfRule>
  </conditionalFormatting>
  <conditionalFormatting sqref="AU277:AW278">
    <cfRule type="expression" dxfId="1596" priority="1601">
      <formula>$A$278="Ñ Plan c/desc"</formula>
    </cfRule>
  </conditionalFormatting>
  <conditionalFormatting sqref="AU277:AW278">
    <cfRule type="expression" dxfId="1595" priority="1600">
      <formula>$A$278="Família"</formula>
    </cfRule>
  </conditionalFormatting>
  <conditionalFormatting sqref="AU280:AW280">
    <cfRule type="expression" priority="1599">
      <formula>$A$279="Planilhado"</formula>
    </cfRule>
  </conditionalFormatting>
  <conditionalFormatting sqref="AU279:AW280">
    <cfRule type="expression" dxfId="1594" priority="1612" stopIfTrue="1">
      <formula>$A$279="Planilhado"</formula>
    </cfRule>
  </conditionalFormatting>
  <conditionalFormatting sqref="AU279:AW280">
    <cfRule type="expression" dxfId="1593" priority="1598">
      <formula>$A$279="Ñ Plan s/desc"</formula>
    </cfRule>
  </conditionalFormatting>
  <conditionalFormatting sqref="AU279:AW280">
    <cfRule type="expression" dxfId="1592" priority="1597">
      <formula>$A$279="Advindo"</formula>
    </cfRule>
  </conditionalFormatting>
  <conditionalFormatting sqref="AU279:AW280">
    <cfRule type="expression" dxfId="1591" priority="1596">
      <formula>$A$279="Ñ Plan c/desc"</formula>
    </cfRule>
  </conditionalFormatting>
  <conditionalFormatting sqref="AU279:AW280">
    <cfRule type="expression" dxfId="1590" priority="1595">
      <formula>$A$279="Família"</formula>
    </cfRule>
  </conditionalFormatting>
  <conditionalFormatting sqref="AU279:AW279">
    <cfRule type="expression" priority="1594">
      <formula>$A$280="Planilhado"</formula>
    </cfRule>
  </conditionalFormatting>
  <conditionalFormatting sqref="AU279:AW280">
    <cfRule type="expression" dxfId="1589" priority="1613" stopIfTrue="1">
      <formula>$A$280="Planilhado"</formula>
    </cfRule>
  </conditionalFormatting>
  <conditionalFormatting sqref="AU279:AW280">
    <cfRule type="expression" dxfId="1588" priority="1593">
      <formula>$A$280="Ñ Plan s/desc"</formula>
    </cfRule>
  </conditionalFormatting>
  <conditionalFormatting sqref="AU279:AW280">
    <cfRule type="expression" dxfId="1587" priority="1592">
      <formula>$A$280="Advindo"</formula>
    </cfRule>
  </conditionalFormatting>
  <conditionalFormatting sqref="AU279:AW280">
    <cfRule type="expression" dxfId="1586" priority="1591">
      <formula>$A$280="Ñ Plan c/desc"</formula>
    </cfRule>
  </conditionalFormatting>
  <conditionalFormatting sqref="AU279:AW280">
    <cfRule type="expression" dxfId="1585" priority="1590">
      <formula>$A$280="Família"</formula>
    </cfRule>
  </conditionalFormatting>
  <conditionalFormatting sqref="AU331:AW331">
    <cfRule type="expression" priority="1585">
      <formula>$A$330="Planilhado"</formula>
    </cfRule>
  </conditionalFormatting>
  <conditionalFormatting sqref="AU330:AW331">
    <cfRule type="expression" dxfId="1584" priority="1586" stopIfTrue="1">
      <formula>$A$330="Planilhado"</formula>
    </cfRule>
  </conditionalFormatting>
  <conditionalFormatting sqref="AU330:AW331">
    <cfRule type="expression" dxfId="1583" priority="1584">
      <formula>$A$330="Ñ Plan s/desc"</formula>
    </cfRule>
  </conditionalFormatting>
  <conditionalFormatting sqref="AU330:AW331">
    <cfRule type="expression" dxfId="1582" priority="1583">
      <formula>$A$330="Advindo"</formula>
    </cfRule>
  </conditionalFormatting>
  <conditionalFormatting sqref="AU330:AW331">
    <cfRule type="expression" dxfId="1581" priority="1582">
      <formula>$A$330="Ñ Plan c/desc"</formula>
    </cfRule>
  </conditionalFormatting>
  <conditionalFormatting sqref="AU330:AW331">
    <cfRule type="expression" dxfId="1580" priority="1581">
      <formula>$A$330="Família"</formula>
    </cfRule>
  </conditionalFormatting>
  <conditionalFormatting sqref="AU330:AW330">
    <cfRule type="expression" priority="1580">
      <formula>$A$331="Planilhado"</formula>
    </cfRule>
  </conditionalFormatting>
  <conditionalFormatting sqref="AU330:AW331">
    <cfRule type="expression" dxfId="1579" priority="1587" stopIfTrue="1">
      <formula>$A$331="Planilhado"</formula>
    </cfRule>
  </conditionalFormatting>
  <conditionalFormatting sqref="AU330:AW331">
    <cfRule type="expression" dxfId="1578" priority="1579">
      <formula>$A$331="Ñ Plan s/desc"</formula>
    </cfRule>
  </conditionalFormatting>
  <conditionalFormatting sqref="AU330:AW331">
    <cfRule type="expression" dxfId="1577" priority="1578">
      <formula>$A$331="Advindo"</formula>
    </cfRule>
  </conditionalFormatting>
  <conditionalFormatting sqref="AU330:AW331">
    <cfRule type="expression" dxfId="1576" priority="1577">
      <formula>$A$331="Ñ Plan c/desc"</formula>
    </cfRule>
  </conditionalFormatting>
  <conditionalFormatting sqref="AU330:AW331">
    <cfRule type="expression" dxfId="1575" priority="1576">
      <formula>$A$331="Família"</formula>
    </cfRule>
  </conditionalFormatting>
  <conditionalFormatting sqref="AU333:AW333">
    <cfRule type="expression" priority="1575">
      <formula>$A$332="Planilhado"</formula>
    </cfRule>
  </conditionalFormatting>
  <conditionalFormatting sqref="AU332:AW333">
    <cfRule type="expression" dxfId="1574" priority="1588" stopIfTrue="1">
      <formula>$A$332="Planilhado"</formula>
    </cfRule>
  </conditionalFormatting>
  <conditionalFormatting sqref="AU332:AW333">
    <cfRule type="expression" dxfId="1573" priority="1574">
      <formula>$A$332="Ñ Plan s/desc"</formula>
    </cfRule>
  </conditionalFormatting>
  <conditionalFormatting sqref="AU332:AW333">
    <cfRule type="expression" dxfId="1572" priority="1573">
      <formula>$A$332="Advindo"</formula>
    </cfRule>
  </conditionalFormatting>
  <conditionalFormatting sqref="AU332:AW333">
    <cfRule type="expression" dxfId="1571" priority="1572">
      <formula>$A$332="Ñ Plan c/desc"</formula>
    </cfRule>
  </conditionalFormatting>
  <conditionalFormatting sqref="AU332:AW333">
    <cfRule type="expression" dxfId="1570" priority="1571">
      <formula>$A$332="Família"</formula>
    </cfRule>
  </conditionalFormatting>
  <conditionalFormatting sqref="AU332:AW332">
    <cfRule type="expression" priority="1570">
      <formula>$A$333="Planilhado"</formula>
    </cfRule>
  </conditionalFormatting>
  <conditionalFormatting sqref="AU332:AW333">
    <cfRule type="expression" dxfId="1569" priority="1589" stopIfTrue="1">
      <formula>$A$333="Planilhado"</formula>
    </cfRule>
  </conditionalFormatting>
  <conditionalFormatting sqref="AU332:AW333">
    <cfRule type="expression" dxfId="1568" priority="1569">
      <formula>$A$333="Ñ Plan s/desc"</formula>
    </cfRule>
  </conditionalFormatting>
  <conditionalFormatting sqref="AU332:AW333">
    <cfRule type="expression" dxfId="1567" priority="1568">
      <formula>$A$333="Advindo"</formula>
    </cfRule>
  </conditionalFormatting>
  <conditionalFormatting sqref="AU332:AW333">
    <cfRule type="expression" dxfId="1566" priority="1567">
      <formula>$A$333="Ñ Plan c/desc"</formula>
    </cfRule>
  </conditionalFormatting>
  <conditionalFormatting sqref="AU332:AW333">
    <cfRule type="expression" dxfId="1565" priority="1566">
      <formula>$A$333="Família"</formula>
    </cfRule>
  </conditionalFormatting>
  <conditionalFormatting sqref="AU334:AW334">
    <cfRule type="expression" dxfId="1564" priority="1565">
      <formula>$A$334="Planilhado"</formula>
    </cfRule>
  </conditionalFormatting>
  <conditionalFormatting sqref="AU334:AW334">
    <cfRule type="expression" dxfId="1563" priority="1564">
      <formula>$A$334="Ñ Plan s/desc"</formula>
    </cfRule>
  </conditionalFormatting>
  <conditionalFormatting sqref="AU334:AW334">
    <cfRule type="expression" dxfId="1562" priority="1563">
      <formula>$A$334="Advindo"</formula>
    </cfRule>
  </conditionalFormatting>
  <conditionalFormatting sqref="AU334:AW334">
    <cfRule type="expression" dxfId="1561" priority="1562">
      <formula>$A$334="Ñ Plan c/desc"</formula>
    </cfRule>
  </conditionalFormatting>
  <conditionalFormatting sqref="AU334:AW334">
    <cfRule type="expression" dxfId="1560" priority="1561">
      <formula>$A$334="Família"</formula>
    </cfRule>
  </conditionalFormatting>
  <conditionalFormatting sqref="C15:BC15">
    <cfRule type="expression" dxfId="1559" priority="1560">
      <formula>$A$15="Planilhado"</formula>
    </cfRule>
  </conditionalFormatting>
  <conditionalFormatting sqref="C15:BC15">
    <cfRule type="expression" dxfId="1558" priority="1559">
      <formula>$A$15="Ñ Plan s/desc"</formula>
    </cfRule>
  </conditionalFormatting>
  <conditionalFormatting sqref="C15:BC15">
    <cfRule type="expression" dxfId="1557" priority="1558">
      <formula>$A$15="Advindo"</formula>
    </cfRule>
  </conditionalFormatting>
  <conditionalFormatting sqref="C15:BC15">
    <cfRule type="expression" dxfId="1556" priority="1557">
      <formula>$A$15="Ñ Plan c/desc"</formula>
    </cfRule>
  </conditionalFormatting>
  <conditionalFormatting sqref="C15:BC15">
    <cfRule type="expression" dxfId="1555" priority="1556">
      <formula>$A$15="Família"</formula>
    </cfRule>
  </conditionalFormatting>
  <conditionalFormatting sqref="C16:BC16">
    <cfRule type="expression" dxfId="1554" priority="1555">
      <formula>$A$16="Planilhado"</formula>
    </cfRule>
  </conditionalFormatting>
  <conditionalFormatting sqref="C16:BC16">
    <cfRule type="expression" dxfId="1553" priority="1554">
      <formula>$A$16="Ñ Plan s/desc"</formula>
    </cfRule>
  </conditionalFormatting>
  <conditionalFormatting sqref="C16:BC16">
    <cfRule type="expression" dxfId="1552" priority="1553">
      <formula>$A$16="Advindo"</formula>
    </cfRule>
  </conditionalFormatting>
  <conditionalFormatting sqref="C16:BC16">
    <cfRule type="expression" dxfId="1551" priority="1552">
      <formula>$A$16="Ñ Plan c/desc"</formula>
    </cfRule>
  </conditionalFormatting>
  <conditionalFormatting sqref="C16:BC16">
    <cfRule type="expression" dxfId="1550" priority="1551">
      <formula>$A$16="Família"</formula>
    </cfRule>
  </conditionalFormatting>
  <conditionalFormatting sqref="C17:BC17">
    <cfRule type="expression" dxfId="1549" priority="1550">
      <formula>$A$17="Planilhado"</formula>
    </cfRule>
  </conditionalFormatting>
  <conditionalFormatting sqref="C17:BC17">
    <cfRule type="expression" dxfId="1548" priority="1549">
      <formula>$A$17="Ñ Plan s/desc"</formula>
    </cfRule>
  </conditionalFormatting>
  <conditionalFormatting sqref="C17:BC17">
    <cfRule type="expression" dxfId="1547" priority="1548">
      <formula>$A$17="Advindo"</formula>
    </cfRule>
  </conditionalFormatting>
  <conditionalFormatting sqref="C17:BC17">
    <cfRule type="expression" dxfId="1546" priority="1547">
      <formula>$A$17="Ñ Plan c/desc"</formula>
    </cfRule>
  </conditionalFormatting>
  <conditionalFormatting sqref="C17:BC17">
    <cfRule type="expression" dxfId="1545" priority="1546">
      <formula>$A$17="Família"</formula>
    </cfRule>
  </conditionalFormatting>
  <conditionalFormatting sqref="C18:AW18 AY18:AZ18 BB18:BC18">
    <cfRule type="expression" dxfId="1544" priority="1545">
      <formula>$A$18="Planilhado"</formula>
    </cfRule>
  </conditionalFormatting>
  <conditionalFormatting sqref="C18:AW18 AY18:AZ18 BB18:BC18">
    <cfRule type="expression" dxfId="1543" priority="1544">
      <formula>$A$18="Ñ Plan s/desc"</formula>
    </cfRule>
  </conditionalFormatting>
  <conditionalFormatting sqref="C18:AW18 AY18:AZ18 BB18:BC18">
    <cfRule type="expression" dxfId="1542" priority="1543">
      <formula>$A$18="Advindo"</formula>
    </cfRule>
  </conditionalFormatting>
  <conditionalFormatting sqref="C18:AW18 AY18:AZ18 BB18:BC18">
    <cfRule type="expression" dxfId="1541" priority="1542">
      <formula>$A$18="Ñ Plan c/desc"</formula>
    </cfRule>
  </conditionalFormatting>
  <conditionalFormatting sqref="C18:AW18 AY18:AZ18 BB18:BC18">
    <cfRule type="expression" dxfId="1540" priority="1541">
      <formula>$A$18="Família"</formula>
    </cfRule>
  </conditionalFormatting>
  <conditionalFormatting sqref="C19:BC19">
    <cfRule type="expression" dxfId="1539" priority="1540">
      <formula>$A$19="Planilhado"</formula>
    </cfRule>
  </conditionalFormatting>
  <conditionalFormatting sqref="C19:BC19">
    <cfRule type="expression" dxfId="1538" priority="1539">
      <formula>$A$19="Ñ Plan s/desc"</formula>
    </cfRule>
  </conditionalFormatting>
  <conditionalFormatting sqref="C19:BC19">
    <cfRule type="expression" dxfId="1537" priority="1538">
      <formula>$A$19="Advindo"</formula>
    </cfRule>
  </conditionalFormatting>
  <conditionalFormatting sqref="C19:BC19">
    <cfRule type="expression" dxfId="1536" priority="1537">
      <formula>$A$19="Ñ Plan c/desc"</formula>
    </cfRule>
  </conditionalFormatting>
  <conditionalFormatting sqref="C19:BC19">
    <cfRule type="expression" dxfId="1535" priority="1536">
      <formula>$A$19="Família"</formula>
    </cfRule>
  </conditionalFormatting>
  <conditionalFormatting sqref="C20:BC20">
    <cfRule type="expression" dxfId="1534" priority="1535">
      <formula>$A$20="Planilhado"</formula>
    </cfRule>
  </conditionalFormatting>
  <conditionalFormatting sqref="C20:BC20">
    <cfRule type="expression" dxfId="1533" priority="1534">
      <formula>$A$20="Ñ Plan s/desc"</formula>
    </cfRule>
  </conditionalFormatting>
  <conditionalFormatting sqref="C20:BC20">
    <cfRule type="expression" dxfId="1532" priority="1533">
      <formula>$A$20="Advindo"</formula>
    </cfRule>
  </conditionalFormatting>
  <conditionalFormatting sqref="C20:BC20">
    <cfRule type="expression" dxfId="1531" priority="1532">
      <formula>$A$20="Ñ Plan c/desc"</formula>
    </cfRule>
  </conditionalFormatting>
  <conditionalFormatting sqref="C20:BC20">
    <cfRule type="expression" dxfId="1530" priority="1531">
      <formula>$A$20="Família"</formula>
    </cfRule>
  </conditionalFormatting>
  <conditionalFormatting sqref="C21:BC21">
    <cfRule type="expression" dxfId="1529" priority="1530">
      <formula>$A$21="Planilhado"</formula>
    </cfRule>
  </conditionalFormatting>
  <conditionalFormatting sqref="C21:BC21">
    <cfRule type="expression" dxfId="1528" priority="1529">
      <formula>$A$21="Ñ Plan s/desc"</formula>
    </cfRule>
  </conditionalFormatting>
  <conditionalFormatting sqref="C21:BC21">
    <cfRule type="expression" dxfId="1527" priority="1528">
      <formula>$A$21="Advindo"</formula>
    </cfRule>
  </conditionalFormatting>
  <conditionalFormatting sqref="C21:BC21">
    <cfRule type="expression" dxfId="1526" priority="1527">
      <formula>$A$21="Ñ Plan c/desc"</formula>
    </cfRule>
  </conditionalFormatting>
  <conditionalFormatting sqref="C21:BC21">
    <cfRule type="expression" dxfId="1525" priority="1526">
      <formula>$A$21="Família"</formula>
    </cfRule>
  </conditionalFormatting>
  <conditionalFormatting sqref="C22:BC22">
    <cfRule type="expression" dxfId="1524" priority="1525">
      <formula>$A$22="Planilhado"</formula>
    </cfRule>
  </conditionalFormatting>
  <conditionalFormatting sqref="C22:BC22">
    <cfRule type="expression" dxfId="1523" priority="1524">
      <formula>$A$22="Ñ Plan s/desc"</formula>
    </cfRule>
  </conditionalFormatting>
  <conditionalFormatting sqref="C22:BC22">
    <cfRule type="expression" dxfId="1522" priority="1523">
      <formula>$A$22="Advindo"</formula>
    </cfRule>
  </conditionalFormatting>
  <conditionalFormatting sqref="C22:BC22">
    <cfRule type="expression" dxfId="1521" priority="1522">
      <formula>$A$22="Ñ Plan c/desc"</formula>
    </cfRule>
  </conditionalFormatting>
  <conditionalFormatting sqref="C22:BC22">
    <cfRule type="expression" dxfId="1520" priority="1521">
      <formula>$A$22="Família"</formula>
    </cfRule>
  </conditionalFormatting>
  <conditionalFormatting sqref="C23:BC23">
    <cfRule type="expression" dxfId="1519" priority="1520">
      <formula>$A$23="Planilhado"</formula>
    </cfRule>
  </conditionalFormatting>
  <conditionalFormatting sqref="C23:BC23">
    <cfRule type="expression" dxfId="1518" priority="1519">
      <formula>$A$23="Ñ Plan s/desc"</formula>
    </cfRule>
  </conditionalFormatting>
  <conditionalFormatting sqref="C23:BC23">
    <cfRule type="expression" dxfId="1517" priority="1518">
      <formula>$A$23="Advindo"</formula>
    </cfRule>
  </conditionalFormatting>
  <conditionalFormatting sqref="C23:BC23">
    <cfRule type="expression" dxfId="1516" priority="1517">
      <formula>$A$23="Ñ Plan c/desc"</formula>
    </cfRule>
  </conditionalFormatting>
  <conditionalFormatting sqref="C23:BC23">
    <cfRule type="expression" dxfId="1515" priority="1516">
      <formula>$A$23="Família"</formula>
    </cfRule>
  </conditionalFormatting>
  <conditionalFormatting sqref="C24:BC24">
    <cfRule type="expression" dxfId="1514" priority="1515">
      <formula>$A$24="Planilhado"</formula>
    </cfRule>
  </conditionalFormatting>
  <conditionalFormatting sqref="C24:BC24">
    <cfRule type="expression" dxfId="1513" priority="1514">
      <formula>$A$24="Ñ Plan s/desc"</formula>
    </cfRule>
  </conditionalFormatting>
  <conditionalFormatting sqref="C24:BC24">
    <cfRule type="expression" dxfId="1512" priority="1513">
      <formula>$A$24="Advindo"</formula>
    </cfRule>
  </conditionalFormatting>
  <conditionalFormatting sqref="C24:BC24">
    <cfRule type="expression" dxfId="1511" priority="1512">
      <formula>$A$24="Ñ Plan c/desc"</formula>
    </cfRule>
  </conditionalFormatting>
  <conditionalFormatting sqref="C24:BC24">
    <cfRule type="expression" dxfId="1510" priority="1511">
      <formula>$A$24="Família"</formula>
    </cfRule>
  </conditionalFormatting>
  <conditionalFormatting sqref="C25:BC25">
    <cfRule type="expression" dxfId="1509" priority="1510">
      <formula>$A$25="Planilhado"</formula>
    </cfRule>
  </conditionalFormatting>
  <conditionalFormatting sqref="C25:BC25">
    <cfRule type="expression" dxfId="1508" priority="1509">
      <formula>$A$25="Ñ Plan s/desc"</formula>
    </cfRule>
  </conditionalFormatting>
  <conditionalFormatting sqref="C25:BC25">
    <cfRule type="expression" dxfId="1507" priority="1508">
      <formula>$A$25="Advindo"</formula>
    </cfRule>
  </conditionalFormatting>
  <conditionalFormatting sqref="C25:BC25">
    <cfRule type="expression" dxfId="1506" priority="1507">
      <formula>$A$25="Ñ Plan c/desc"</formula>
    </cfRule>
  </conditionalFormatting>
  <conditionalFormatting sqref="C25:BC25">
    <cfRule type="expression" dxfId="1505" priority="1506">
      <formula>$A$25="Família"</formula>
    </cfRule>
  </conditionalFormatting>
  <conditionalFormatting sqref="C26:BC26">
    <cfRule type="expression" dxfId="1504" priority="1505">
      <formula>$A$26="Planilhado"</formula>
    </cfRule>
  </conditionalFormatting>
  <conditionalFormatting sqref="C26:BC26">
    <cfRule type="expression" dxfId="1503" priority="1504">
      <formula>$A$26="Ñ Plan s/desc"</formula>
    </cfRule>
  </conditionalFormatting>
  <conditionalFormatting sqref="C26:BC26">
    <cfRule type="expression" dxfId="1502" priority="1503">
      <formula>$A$26="Advindo"</formula>
    </cfRule>
  </conditionalFormatting>
  <conditionalFormatting sqref="C26:BC26">
    <cfRule type="expression" dxfId="1501" priority="1502">
      <formula>$A$26="Ñ Plan c/desc"</formula>
    </cfRule>
  </conditionalFormatting>
  <conditionalFormatting sqref="C26:BC26">
    <cfRule type="expression" dxfId="1500" priority="1501">
      <formula>$A$26="Família"</formula>
    </cfRule>
  </conditionalFormatting>
  <conditionalFormatting sqref="C27:BC27">
    <cfRule type="expression" dxfId="1499" priority="1500">
      <formula>$A$27="Planilhado"</formula>
    </cfRule>
  </conditionalFormatting>
  <conditionalFormatting sqref="C27:BC27">
    <cfRule type="expression" dxfId="1498" priority="1499">
      <formula>$A$27="Ñ Plan s/desc"</formula>
    </cfRule>
  </conditionalFormatting>
  <conditionalFormatting sqref="C27:BC27">
    <cfRule type="expression" dxfId="1497" priority="1498">
      <formula>$A$27="Advindo"</formula>
    </cfRule>
  </conditionalFormatting>
  <conditionalFormatting sqref="C27:BC27">
    <cfRule type="expression" dxfId="1496" priority="1497">
      <formula>$A$27="Ñ Plan c/desc"</formula>
    </cfRule>
  </conditionalFormatting>
  <conditionalFormatting sqref="C27:BC27">
    <cfRule type="expression" dxfId="1495" priority="1496">
      <formula>$A$27="Família"</formula>
    </cfRule>
  </conditionalFormatting>
  <conditionalFormatting sqref="C28:BC28">
    <cfRule type="expression" dxfId="1494" priority="1495">
      <formula>$A$28="Planilhado"</formula>
    </cfRule>
  </conditionalFormatting>
  <conditionalFormatting sqref="C28:BC28">
    <cfRule type="expression" dxfId="1493" priority="1494">
      <formula>$A$28="Ñ Plan s/desc"</formula>
    </cfRule>
  </conditionalFormatting>
  <conditionalFormatting sqref="C28:BC28">
    <cfRule type="expression" dxfId="1492" priority="1493">
      <formula>$A$28="Advindo"</formula>
    </cfRule>
  </conditionalFormatting>
  <conditionalFormatting sqref="C28:BC28">
    <cfRule type="expression" dxfId="1491" priority="1492">
      <formula>$A$28="Ñ Plan c/desc"</formula>
    </cfRule>
  </conditionalFormatting>
  <conditionalFormatting sqref="C28:BC28">
    <cfRule type="expression" dxfId="1490" priority="1491">
      <formula>$A$28="Família"</formula>
    </cfRule>
  </conditionalFormatting>
  <conditionalFormatting sqref="C29:BC29">
    <cfRule type="expression" dxfId="1489" priority="1490">
      <formula>$A$29="Planilhado"</formula>
    </cfRule>
  </conditionalFormatting>
  <conditionalFormatting sqref="C29:BC29">
    <cfRule type="expression" dxfId="1488" priority="1489">
      <formula>$A$29="Ñ Plan s/desc"</formula>
    </cfRule>
  </conditionalFormatting>
  <conditionalFormatting sqref="C29:BC29">
    <cfRule type="expression" dxfId="1487" priority="1488">
      <formula>$A$29="Advindo"</formula>
    </cfRule>
  </conditionalFormatting>
  <conditionalFormatting sqref="C29:BC29">
    <cfRule type="expression" dxfId="1486" priority="1487">
      <formula>$A$29="Ñ Plan c/desc"</formula>
    </cfRule>
  </conditionalFormatting>
  <conditionalFormatting sqref="C29:BC29">
    <cfRule type="expression" dxfId="1485" priority="1486">
      <formula>$A$29="Família"</formula>
    </cfRule>
  </conditionalFormatting>
  <conditionalFormatting sqref="C30:BC30">
    <cfRule type="expression" dxfId="1484" priority="1485">
      <formula>$A$30="Planilhado"</formula>
    </cfRule>
  </conditionalFormatting>
  <conditionalFormatting sqref="C30:BC30">
    <cfRule type="expression" dxfId="1483" priority="1484">
      <formula>$A$30="Ñ Plan s/desc"</formula>
    </cfRule>
  </conditionalFormatting>
  <conditionalFormatting sqref="C30:BC30">
    <cfRule type="expression" dxfId="1482" priority="1483">
      <formula>$A$30="Advindo"</formula>
    </cfRule>
  </conditionalFormatting>
  <conditionalFormatting sqref="C30:BC30">
    <cfRule type="expression" dxfId="1481" priority="1482">
      <formula>$A$30="Ñ Plan c/desc"</formula>
    </cfRule>
  </conditionalFormatting>
  <conditionalFormatting sqref="C30:BC30">
    <cfRule type="expression" dxfId="1480" priority="1481">
      <formula>$A$30="Família"</formula>
    </cfRule>
  </conditionalFormatting>
  <conditionalFormatting sqref="C31:BC31">
    <cfRule type="expression" dxfId="1479" priority="1480">
      <formula>$A$31="Planilhado"</formula>
    </cfRule>
  </conditionalFormatting>
  <conditionalFormatting sqref="C31:BC31">
    <cfRule type="expression" dxfId="1478" priority="1479">
      <formula>$A$31="Ñ Plan s/desc"</formula>
    </cfRule>
  </conditionalFormatting>
  <conditionalFormatting sqref="C31:BC31">
    <cfRule type="expression" dxfId="1477" priority="1478">
      <formula>$A$31="Advindo"</formula>
    </cfRule>
  </conditionalFormatting>
  <conditionalFormatting sqref="C31:BC31">
    <cfRule type="expression" dxfId="1476" priority="1477">
      <formula>$A$31="Ñ Plan c/desc"</formula>
    </cfRule>
  </conditionalFormatting>
  <conditionalFormatting sqref="C31:BC31">
    <cfRule type="expression" dxfId="1475" priority="1476">
      <formula>$A$31="Família"</formula>
    </cfRule>
  </conditionalFormatting>
  <conditionalFormatting sqref="C32:BC32">
    <cfRule type="expression" dxfId="1474" priority="1475">
      <formula>$A$32="Planilhado"</formula>
    </cfRule>
  </conditionalFormatting>
  <conditionalFormatting sqref="C32:BC32">
    <cfRule type="expression" dxfId="1473" priority="1474">
      <formula>$A$32="Ñ Plan s/desc"</formula>
    </cfRule>
  </conditionalFormatting>
  <conditionalFormatting sqref="C32:BC32">
    <cfRule type="expression" dxfId="1472" priority="1473">
      <formula>$A$32="Advindo"</formula>
    </cfRule>
  </conditionalFormatting>
  <conditionalFormatting sqref="C32:BC32">
    <cfRule type="expression" dxfId="1471" priority="1472">
      <formula>$A$32="Ñ Plan c/desc"</formula>
    </cfRule>
  </conditionalFormatting>
  <conditionalFormatting sqref="C32:BC32">
    <cfRule type="expression" dxfId="1470" priority="1471">
      <formula>$A$32="Família"</formula>
    </cfRule>
  </conditionalFormatting>
  <conditionalFormatting sqref="C33:BC33">
    <cfRule type="expression" dxfId="1469" priority="1470">
      <formula>$A$33="Planilhado"</formula>
    </cfRule>
  </conditionalFormatting>
  <conditionalFormatting sqref="C33:BC33">
    <cfRule type="expression" dxfId="1468" priority="1469">
      <formula>$A$33="Ñ Plan s/desc"</formula>
    </cfRule>
  </conditionalFormatting>
  <conditionalFormatting sqref="C33:BC33">
    <cfRule type="expression" dxfId="1467" priority="1468">
      <formula>$A$33="Advindo"</formula>
    </cfRule>
  </conditionalFormatting>
  <conditionalFormatting sqref="C33:BC33">
    <cfRule type="expression" dxfId="1466" priority="1467">
      <formula>$A$33="Ñ Plan c/desc"</formula>
    </cfRule>
  </conditionalFormatting>
  <conditionalFormatting sqref="C33:BC33">
    <cfRule type="expression" dxfId="1465" priority="1466">
      <formula>$A$33="Família"</formula>
    </cfRule>
  </conditionalFormatting>
  <conditionalFormatting sqref="C34:BC34">
    <cfRule type="expression" dxfId="1464" priority="1465">
      <formula>$A$34="Planilhado"</formula>
    </cfRule>
  </conditionalFormatting>
  <conditionalFormatting sqref="C34:BC34">
    <cfRule type="expression" dxfId="1463" priority="1464">
      <formula>$A$34="Ñ Plan s/desc"</formula>
    </cfRule>
  </conditionalFormatting>
  <conditionalFormatting sqref="C34:BC34">
    <cfRule type="expression" dxfId="1462" priority="1463">
      <formula>$A$34="Advindo"</formula>
    </cfRule>
  </conditionalFormatting>
  <conditionalFormatting sqref="C34:BC34">
    <cfRule type="expression" dxfId="1461" priority="1462">
      <formula>$A$34="Ñ Plan c/desc"</formula>
    </cfRule>
  </conditionalFormatting>
  <conditionalFormatting sqref="C34:BC34">
    <cfRule type="expression" dxfId="1460" priority="1461">
      <formula>$A$34="Família"</formula>
    </cfRule>
  </conditionalFormatting>
  <conditionalFormatting sqref="C35:BC35">
    <cfRule type="expression" dxfId="1459" priority="1460">
      <formula>$A$35="Planilhado"</formula>
    </cfRule>
  </conditionalFormatting>
  <conditionalFormatting sqref="C35:BC35">
    <cfRule type="expression" dxfId="1458" priority="1459">
      <formula>$A$35="Ñ Plan s/desc"</formula>
    </cfRule>
  </conditionalFormatting>
  <conditionalFormatting sqref="C35:BC35">
    <cfRule type="expression" dxfId="1457" priority="1458">
      <formula>$A$35="Advindo"</formula>
    </cfRule>
  </conditionalFormatting>
  <conditionalFormatting sqref="C35:BC35">
    <cfRule type="expression" dxfId="1456" priority="1457">
      <formula>$A$35="Ñ Plan c/desc"</formula>
    </cfRule>
  </conditionalFormatting>
  <conditionalFormatting sqref="C35:BC35">
    <cfRule type="expression" dxfId="1455" priority="1456">
      <formula>$A$35="Família"</formula>
    </cfRule>
  </conditionalFormatting>
  <conditionalFormatting sqref="C36:BC36">
    <cfRule type="expression" dxfId="1454" priority="1455">
      <formula>$A$36="Planilhado"</formula>
    </cfRule>
  </conditionalFormatting>
  <conditionalFormatting sqref="C36:BC36">
    <cfRule type="expression" dxfId="1453" priority="1454">
      <formula>$A$36="Ñ Plan s/desc"</formula>
    </cfRule>
  </conditionalFormatting>
  <conditionalFormatting sqref="C36:BC36">
    <cfRule type="expression" dxfId="1452" priority="1453">
      <formula>$A$36="Advindo"</formula>
    </cfRule>
  </conditionalFormatting>
  <conditionalFormatting sqref="C36:BC36">
    <cfRule type="expression" dxfId="1451" priority="1452">
      <formula>$A$36="Ñ Plan c/desc"</formula>
    </cfRule>
  </conditionalFormatting>
  <conditionalFormatting sqref="C36:BC36">
    <cfRule type="expression" dxfId="1450" priority="1451">
      <formula>$A$36="Família"</formula>
    </cfRule>
  </conditionalFormatting>
  <conditionalFormatting sqref="C37:BC37">
    <cfRule type="expression" dxfId="1449" priority="1450">
      <formula>$A$37="Planilhado"</formula>
    </cfRule>
  </conditionalFormatting>
  <conditionalFormatting sqref="C37:BC37">
    <cfRule type="expression" dxfId="1448" priority="1449">
      <formula>$A$37="Ñ Plan s/desc"</formula>
    </cfRule>
  </conditionalFormatting>
  <conditionalFormatting sqref="C37:BC37">
    <cfRule type="expression" dxfId="1447" priority="1448">
      <formula>$A$37="Advindo"</formula>
    </cfRule>
  </conditionalFormatting>
  <conditionalFormatting sqref="C37:BC37">
    <cfRule type="expression" dxfId="1446" priority="1447">
      <formula>$A$37="Ñ Plan c/desc"</formula>
    </cfRule>
  </conditionalFormatting>
  <conditionalFormatting sqref="C37:BC37">
    <cfRule type="expression" dxfId="1445" priority="1446">
      <formula>$A$37="Família"</formula>
    </cfRule>
  </conditionalFormatting>
  <conditionalFormatting sqref="C38:BC38">
    <cfRule type="expression" dxfId="1444" priority="1445">
      <formula>$A$38="Planilhado"</formula>
    </cfRule>
  </conditionalFormatting>
  <conditionalFormatting sqref="C38:BC38">
    <cfRule type="expression" dxfId="1443" priority="1444">
      <formula>$A$38="Ñ Plan s/desc"</formula>
    </cfRule>
  </conditionalFormatting>
  <conditionalFormatting sqref="C38:BC38">
    <cfRule type="expression" dxfId="1442" priority="1443">
      <formula>$A$38="Advindo"</formula>
    </cfRule>
  </conditionalFormatting>
  <conditionalFormatting sqref="C38:BC38">
    <cfRule type="expression" dxfId="1441" priority="1442">
      <formula>$A$38="Ñ Plan c/desc"</formula>
    </cfRule>
  </conditionalFormatting>
  <conditionalFormatting sqref="C38:BC38">
    <cfRule type="expression" dxfId="1440" priority="1441">
      <formula>$A$38="Família"</formula>
    </cfRule>
  </conditionalFormatting>
  <conditionalFormatting sqref="C39:BC39">
    <cfRule type="expression" dxfId="1439" priority="1440">
      <formula>$A$39="Planilhado"</formula>
    </cfRule>
  </conditionalFormatting>
  <conditionalFormatting sqref="C39:BC39">
    <cfRule type="expression" dxfId="1438" priority="1439">
      <formula>$A$39="Ñ Plan s/desc"</formula>
    </cfRule>
  </conditionalFormatting>
  <conditionalFormatting sqref="C39:BC39">
    <cfRule type="expression" dxfId="1437" priority="1438">
      <formula>$A$39="Advindo"</formula>
    </cfRule>
  </conditionalFormatting>
  <conditionalFormatting sqref="C39:BC39">
    <cfRule type="expression" dxfId="1436" priority="1437">
      <formula>$A$39="Ñ Plan c/desc"</formula>
    </cfRule>
  </conditionalFormatting>
  <conditionalFormatting sqref="C39:BC39">
    <cfRule type="expression" dxfId="1435" priority="1436">
      <formula>$A$39="Família"</formula>
    </cfRule>
  </conditionalFormatting>
  <conditionalFormatting sqref="C40:BC40">
    <cfRule type="expression" dxfId="1434" priority="1435">
      <formula>$A$40="Planilhado"</formula>
    </cfRule>
  </conditionalFormatting>
  <conditionalFormatting sqref="C40:BC40">
    <cfRule type="expression" dxfId="1433" priority="1434">
      <formula>$A$40="Ñ Plan s/desc"</formula>
    </cfRule>
  </conditionalFormatting>
  <conditionalFormatting sqref="C40:BC40">
    <cfRule type="expression" dxfId="1432" priority="1433">
      <formula>$A$40="Advindo"</formula>
    </cfRule>
  </conditionalFormatting>
  <conditionalFormatting sqref="C40:BC40">
    <cfRule type="expression" dxfId="1431" priority="1432">
      <formula>$A$40="Ñ Plan c/desc"</formula>
    </cfRule>
  </conditionalFormatting>
  <conditionalFormatting sqref="C40:BC40">
    <cfRule type="expression" dxfId="1430" priority="1431">
      <formula>$A$40="Família"</formula>
    </cfRule>
  </conditionalFormatting>
  <conditionalFormatting sqref="C41:BC41">
    <cfRule type="expression" dxfId="1429" priority="1430">
      <formula>$A$41="Planilhado"</formula>
    </cfRule>
  </conditionalFormatting>
  <conditionalFormatting sqref="C41:BC41">
    <cfRule type="expression" dxfId="1428" priority="1429">
      <formula>$A$41="Ñ Plan s/desc"</formula>
    </cfRule>
  </conditionalFormatting>
  <conditionalFormatting sqref="C41:BC41">
    <cfRule type="expression" dxfId="1427" priority="1428">
      <formula>$A$41="Advindo"</formula>
    </cfRule>
  </conditionalFormatting>
  <conditionalFormatting sqref="C41:BC41">
    <cfRule type="expression" dxfId="1426" priority="1427">
      <formula>$A$41="Ñ Plan c/desc"</formula>
    </cfRule>
  </conditionalFormatting>
  <conditionalFormatting sqref="C41:BC41">
    <cfRule type="expression" dxfId="1425" priority="1426">
      <formula>$A$41="Família"</formula>
    </cfRule>
  </conditionalFormatting>
  <conditionalFormatting sqref="C42:BC42">
    <cfRule type="expression" dxfId="1424" priority="1425">
      <formula>$A$42="Planilhado"</formula>
    </cfRule>
  </conditionalFormatting>
  <conditionalFormatting sqref="C42:BC42">
    <cfRule type="expression" dxfId="1423" priority="1424">
      <formula>$A$42="Ñ Plan s/desc"</formula>
    </cfRule>
  </conditionalFormatting>
  <conditionalFormatting sqref="C42:BC42">
    <cfRule type="expression" dxfId="1422" priority="1423">
      <formula>$A$42="Advindo"</formula>
    </cfRule>
  </conditionalFormatting>
  <conditionalFormatting sqref="C42:BC42">
    <cfRule type="expression" dxfId="1421" priority="1422">
      <formula>$A$42="Ñ Plan c/desc"</formula>
    </cfRule>
  </conditionalFormatting>
  <conditionalFormatting sqref="C42:BC42">
    <cfRule type="expression" dxfId="1420" priority="1421">
      <formula>$A$42="Família"</formula>
    </cfRule>
  </conditionalFormatting>
  <conditionalFormatting sqref="C43:BC43">
    <cfRule type="expression" dxfId="1419" priority="1420">
      <formula>$A$43="Planilhado"</formula>
    </cfRule>
  </conditionalFormatting>
  <conditionalFormatting sqref="C43:BC43">
    <cfRule type="expression" dxfId="1418" priority="1419">
      <formula>$A$43="Ñ Plan s/desc"</formula>
    </cfRule>
  </conditionalFormatting>
  <conditionalFormatting sqref="C43:BC43">
    <cfRule type="expression" dxfId="1417" priority="1418">
      <formula>$A$43="Advindo"</formula>
    </cfRule>
  </conditionalFormatting>
  <conditionalFormatting sqref="C43:BC43">
    <cfRule type="expression" dxfId="1416" priority="1417">
      <formula>$A$43="Ñ Plan c/desc"</formula>
    </cfRule>
  </conditionalFormatting>
  <conditionalFormatting sqref="C43:BC43">
    <cfRule type="expression" dxfId="1415" priority="1416">
      <formula>$A$43="Família"</formula>
    </cfRule>
  </conditionalFormatting>
  <conditionalFormatting sqref="C44:BC44">
    <cfRule type="expression" dxfId="1414" priority="1415">
      <formula>$A$44="Planilhado"</formula>
    </cfRule>
  </conditionalFormatting>
  <conditionalFormatting sqref="C44:BC44">
    <cfRule type="expression" dxfId="1413" priority="1414">
      <formula>$A$44="Ñ Plan s/desc"</formula>
    </cfRule>
  </conditionalFormatting>
  <conditionalFormatting sqref="C44:BC44">
    <cfRule type="expression" dxfId="1412" priority="1413">
      <formula>$A$44="Advindo"</formula>
    </cfRule>
  </conditionalFormatting>
  <conditionalFormatting sqref="C44:BC44">
    <cfRule type="expression" dxfId="1411" priority="1412">
      <formula>$A$44="Ñ Plan c/desc"</formula>
    </cfRule>
  </conditionalFormatting>
  <conditionalFormatting sqref="C44:BC44">
    <cfRule type="expression" dxfId="1410" priority="1411">
      <formula>$A$44="Família"</formula>
    </cfRule>
  </conditionalFormatting>
  <conditionalFormatting sqref="C45:BC45">
    <cfRule type="expression" dxfId="1409" priority="1410">
      <formula>$A$45="Planilhado"</formula>
    </cfRule>
  </conditionalFormatting>
  <conditionalFormatting sqref="C45:BC45">
    <cfRule type="expression" dxfId="1408" priority="1409">
      <formula>$A$45="Ñ Plan s/desc"</formula>
    </cfRule>
  </conditionalFormatting>
  <conditionalFormatting sqref="C45:BC45">
    <cfRule type="expression" dxfId="1407" priority="1408">
      <formula>$A$45="Advindo"</formula>
    </cfRule>
  </conditionalFormatting>
  <conditionalFormatting sqref="C45:BC45">
    <cfRule type="expression" dxfId="1406" priority="1407">
      <formula>$A$45="Ñ Plan c/desc"</formula>
    </cfRule>
  </conditionalFormatting>
  <conditionalFormatting sqref="C45:BC45">
    <cfRule type="expression" dxfId="1405" priority="1406">
      <formula>$A$45="Família"</formula>
    </cfRule>
  </conditionalFormatting>
  <conditionalFormatting sqref="C46:BC46">
    <cfRule type="expression" dxfId="1404" priority="1405">
      <formula>$A$46="Planilhado"</formula>
    </cfRule>
  </conditionalFormatting>
  <conditionalFormatting sqref="C46:BC46">
    <cfRule type="expression" dxfId="1403" priority="1404">
      <formula>$A$46="Ñ Plan s/desc"</formula>
    </cfRule>
  </conditionalFormatting>
  <conditionalFormatting sqref="C46:BC46">
    <cfRule type="expression" dxfId="1402" priority="1403">
      <formula>$A$46="Advindo"</formula>
    </cfRule>
  </conditionalFormatting>
  <conditionalFormatting sqref="C46:BC46">
    <cfRule type="expression" dxfId="1401" priority="1402">
      <formula>$A$46="Ñ Plan c/desc"</formula>
    </cfRule>
  </conditionalFormatting>
  <conditionalFormatting sqref="C46:BC46">
    <cfRule type="expression" dxfId="1400" priority="1401">
      <formula>$A$46="Família"</formula>
    </cfRule>
  </conditionalFormatting>
  <conditionalFormatting sqref="C47:BC47">
    <cfRule type="expression" dxfId="1399" priority="1400">
      <formula>$A$47="Planilhado"</formula>
    </cfRule>
  </conditionalFormatting>
  <conditionalFormatting sqref="C47:BC47">
    <cfRule type="expression" dxfId="1398" priority="1399">
      <formula>$A$47="Ñ Plan s/desc"</formula>
    </cfRule>
  </conditionalFormatting>
  <conditionalFormatting sqref="C47:BC47">
    <cfRule type="expression" dxfId="1397" priority="1398">
      <formula>$A$47="Advindo"</formula>
    </cfRule>
  </conditionalFormatting>
  <conditionalFormatting sqref="C47:BC47">
    <cfRule type="expression" dxfId="1396" priority="1397">
      <formula>$A$47="Ñ Plan c/desc"</formula>
    </cfRule>
  </conditionalFormatting>
  <conditionalFormatting sqref="C47:BC47">
    <cfRule type="expression" dxfId="1395" priority="1396">
      <formula>$A$47="Família"</formula>
    </cfRule>
  </conditionalFormatting>
  <conditionalFormatting sqref="C48:BC48">
    <cfRule type="expression" dxfId="1394" priority="1395">
      <formula>$A$48="Planilhado"</formula>
    </cfRule>
  </conditionalFormatting>
  <conditionalFormatting sqref="C48:BC48">
    <cfRule type="expression" dxfId="1393" priority="1394">
      <formula>$A$48="Ñ Plan s/desc"</formula>
    </cfRule>
  </conditionalFormatting>
  <conditionalFormatting sqref="C48:BC48">
    <cfRule type="expression" dxfId="1392" priority="1393">
      <formula>$A$48="Advindo"</formula>
    </cfRule>
  </conditionalFormatting>
  <conditionalFormatting sqref="C48:BC48">
    <cfRule type="expression" dxfId="1391" priority="1392">
      <formula>$A$48="Ñ Plan c/desc"</formula>
    </cfRule>
  </conditionalFormatting>
  <conditionalFormatting sqref="C48:BC48">
    <cfRule type="expression" dxfId="1390" priority="1391">
      <formula>$A$48="Família"</formula>
    </cfRule>
  </conditionalFormatting>
  <conditionalFormatting sqref="C49:BC49">
    <cfRule type="expression" dxfId="1389" priority="1390">
      <formula>$A$49="Planilhado"</formula>
    </cfRule>
  </conditionalFormatting>
  <conditionalFormatting sqref="C49:BC49">
    <cfRule type="expression" dxfId="1388" priority="1389">
      <formula>$A$49="Ñ Plan s/desc"</formula>
    </cfRule>
  </conditionalFormatting>
  <conditionalFormatting sqref="C49:BC49">
    <cfRule type="expression" dxfId="1387" priority="1388">
      <formula>$A$49="Advindo"</formula>
    </cfRule>
  </conditionalFormatting>
  <conditionalFormatting sqref="C49:BC49">
    <cfRule type="expression" dxfId="1386" priority="1387">
      <formula>$A$49="Ñ Plan c/desc"</formula>
    </cfRule>
  </conditionalFormatting>
  <conditionalFormatting sqref="C49:BC49">
    <cfRule type="expression" dxfId="1385" priority="1386">
      <formula>$A$49="Família"</formula>
    </cfRule>
  </conditionalFormatting>
  <conditionalFormatting sqref="C50:BC50">
    <cfRule type="expression" dxfId="1384" priority="1385">
      <formula>$A$50="Planilhado"</formula>
    </cfRule>
  </conditionalFormatting>
  <conditionalFormatting sqref="C50:BC50">
    <cfRule type="expression" dxfId="1383" priority="1384">
      <formula>$A$50="Ñ Plan s/desc"</formula>
    </cfRule>
  </conditionalFormatting>
  <conditionalFormatting sqref="C50:BC50">
    <cfRule type="expression" dxfId="1382" priority="1383">
      <formula>$A$50="Advindo"</formula>
    </cfRule>
  </conditionalFormatting>
  <conditionalFormatting sqref="C50:BC50">
    <cfRule type="expression" dxfId="1381" priority="1382">
      <formula>$A$50="Ñ Plan c/desc"</formula>
    </cfRule>
  </conditionalFormatting>
  <conditionalFormatting sqref="C50:BC50">
    <cfRule type="expression" dxfId="1380" priority="1381">
      <formula>$A$50="Família"</formula>
    </cfRule>
  </conditionalFormatting>
  <conditionalFormatting sqref="C51:BC51">
    <cfRule type="expression" dxfId="1379" priority="1380">
      <formula>$A$51="Planilhado"</formula>
    </cfRule>
  </conditionalFormatting>
  <conditionalFormatting sqref="C51:BC51">
    <cfRule type="expression" dxfId="1378" priority="1379">
      <formula>$A$51="Ñ Plan s/desc"</formula>
    </cfRule>
  </conditionalFormatting>
  <conditionalFormatting sqref="C51:BC51">
    <cfRule type="expression" dxfId="1377" priority="1378">
      <formula>$A$51="Advindo"</formula>
    </cfRule>
  </conditionalFormatting>
  <conditionalFormatting sqref="C51:BC51">
    <cfRule type="expression" dxfId="1376" priority="1377">
      <formula>$A$51="Ñ Plan c/desc"</formula>
    </cfRule>
  </conditionalFormatting>
  <conditionalFormatting sqref="C51:BC51">
    <cfRule type="expression" dxfId="1375" priority="1376">
      <formula>$A$51="Família"</formula>
    </cfRule>
  </conditionalFormatting>
  <conditionalFormatting sqref="C52:BC52">
    <cfRule type="expression" dxfId="1374" priority="1375">
      <formula>$A$52="Planilhado"</formula>
    </cfRule>
  </conditionalFormatting>
  <conditionalFormatting sqref="C52:BC52">
    <cfRule type="expression" dxfId="1373" priority="1374">
      <formula>$A$52="Ñ Plan s/desc"</formula>
    </cfRule>
  </conditionalFormatting>
  <conditionalFormatting sqref="C52:BC52">
    <cfRule type="expression" dxfId="1372" priority="1373">
      <formula>$A$52="Advindo"</formula>
    </cfRule>
  </conditionalFormatting>
  <conditionalFormatting sqref="C52:BC52">
    <cfRule type="expression" dxfId="1371" priority="1372">
      <formula>$A$52="Ñ Plan c/desc"</formula>
    </cfRule>
  </conditionalFormatting>
  <conditionalFormatting sqref="C52:BC52">
    <cfRule type="expression" dxfId="1370" priority="1371">
      <formula>$A$52="Família"</formula>
    </cfRule>
  </conditionalFormatting>
  <conditionalFormatting sqref="C53:BC53">
    <cfRule type="expression" dxfId="1369" priority="1370">
      <formula>$A$53="Planilhado"</formula>
    </cfRule>
  </conditionalFormatting>
  <conditionalFormatting sqref="C53:BC53">
    <cfRule type="expression" dxfId="1368" priority="1369">
      <formula>$A$53="Ñ Plan s/desc"</formula>
    </cfRule>
  </conditionalFormatting>
  <conditionalFormatting sqref="C53:BC53">
    <cfRule type="expression" dxfId="1367" priority="1368">
      <formula>$A$53="Advindo"</formula>
    </cfRule>
  </conditionalFormatting>
  <conditionalFormatting sqref="C53:BC53">
    <cfRule type="expression" dxfId="1366" priority="1367">
      <formula>$A$53="Ñ Plan c/desc"</formula>
    </cfRule>
  </conditionalFormatting>
  <conditionalFormatting sqref="C53:BC53">
    <cfRule type="expression" dxfId="1365" priority="1366">
      <formula>$A$53="Família"</formula>
    </cfRule>
  </conditionalFormatting>
  <conditionalFormatting sqref="C54:BC54">
    <cfRule type="expression" dxfId="1364" priority="1365">
      <formula>$A$54="Planilhado"</formula>
    </cfRule>
  </conditionalFormatting>
  <conditionalFormatting sqref="C54:BC54">
    <cfRule type="expression" dxfId="1363" priority="1364">
      <formula>$A$54="Ñ Plan s/desc"</formula>
    </cfRule>
  </conditionalFormatting>
  <conditionalFormatting sqref="C54:BC54">
    <cfRule type="expression" dxfId="1362" priority="1363">
      <formula>$A$54="Advindo"</formula>
    </cfRule>
  </conditionalFormatting>
  <conditionalFormatting sqref="C54:BC54">
    <cfRule type="expression" dxfId="1361" priority="1362">
      <formula>$A$54="Ñ Plan c/desc"</formula>
    </cfRule>
  </conditionalFormatting>
  <conditionalFormatting sqref="C54:BC54">
    <cfRule type="expression" dxfId="1360" priority="1361">
      <formula>$A$54="Família"</formula>
    </cfRule>
  </conditionalFormatting>
  <conditionalFormatting sqref="C55:BC55">
    <cfRule type="expression" dxfId="1359" priority="1360">
      <formula>$A$55="Planilhado"</formula>
    </cfRule>
  </conditionalFormatting>
  <conditionalFormatting sqref="C55:BC55">
    <cfRule type="expression" dxfId="1358" priority="1359">
      <formula>$A$55="Ñ Plan s/desc"</formula>
    </cfRule>
  </conditionalFormatting>
  <conditionalFormatting sqref="C55:BC55">
    <cfRule type="expression" dxfId="1357" priority="1358">
      <formula>$A$55="Advindo"</formula>
    </cfRule>
  </conditionalFormatting>
  <conditionalFormatting sqref="C55:BC55">
    <cfRule type="expression" dxfId="1356" priority="1357">
      <formula>$A$55="Ñ Plan c/desc"</formula>
    </cfRule>
  </conditionalFormatting>
  <conditionalFormatting sqref="C55:BC55">
    <cfRule type="expression" dxfId="1355" priority="1356">
      <formula>$A$55="Família"</formula>
    </cfRule>
  </conditionalFormatting>
  <conditionalFormatting sqref="C56:BC56">
    <cfRule type="expression" dxfId="1354" priority="1355">
      <formula>$A$56="Planilhado"</formula>
    </cfRule>
  </conditionalFormatting>
  <conditionalFormatting sqref="C56:BC56">
    <cfRule type="expression" dxfId="1353" priority="1354">
      <formula>$A$56="Ñ Plan s/desc"</formula>
    </cfRule>
  </conditionalFormatting>
  <conditionalFormatting sqref="C56:BC56">
    <cfRule type="expression" dxfId="1352" priority="1353">
      <formula>$A$56="Advindo"</formula>
    </cfRule>
  </conditionalFormatting>
  <conditionalFormatting sqref="C56:BC56">
    <cfRule type="expression" dxfId="1351" priority="1352">
      <formula>$A$56="Ñ Plan c/desc"</formula>
    </cfRule>
  </conditionalFormatting>
  <conditionalFormatting sqref="C56:BC56">
    <cfRule type="expression" dxfId="1350" priority="1351">
      <formula>$A$56="Família"</formula>
    </cfRule>
  </conditionalFormatting>
  <conditionalFormatting sqref="C57:BC57">
    <cfRule type="expression" dxfId="1349" priority="1350">
      <formula>$A$57="Planilhado"</formula>
    </cfRule>
  </conditionalFormatting>
  <conditionalFormatting sqref="C57:BC57">
    <cfRule type="expression" dxfId="1348" priority="1349">
      <formula>$A$57="Ñ Plan s/desc"</formula>
    </cfRule>
  </conditionalFormatting>
  <conditionalFormatting sqref="C57:BC57">
    <cfRule type="expression" dxfId="1347" priority="1348">
      <formula>$A$57="Advindo"</formula>
    </cfRule>
  </conditionalFormatting>
  <conditionalFormatting sqref="C57:BC57">
    <cfRule type="expression" dxfId="1346" priority="1347">
      <formula>$A$57="Ñ Plan c/desc"</formula>
    </cfRule>
  </conditionalFormatting>
  <conditionalFormatting sqref="C57:BC57">
    <cfRule type="expression" dxfId="1345" priority="1346">
      <formula>$A$57="Família"</formula>
    </cfRule>
  </conditionalFormatting>
  <conditionalFormatting sqref="C58:BC58">
    <cfRule type="expression" dxfId="1344" priority="1345">
      <formula>$A$58="Planilhado"</formula>
    </cfRule>
  </conditionalFormatting>
  <conditionalFormatting sqref="C58:BC58">
    <cfRule type="expression" dxfId="1343" priority="1344">
      <formula>$A$58="Ñ Plan s/desc"</formula>
    </cfRule>
  </conditionalFormatting>
  <conditionalFormatting sqref="C58:BC58">
    <cfRule type="expression" dxfId="1342" priority="1343">
      <formula>$A$58="Advindo"</formula>
    </cfRule>
  </conditionalFormatting>
  <conditionalFormatting sqref="C58:BC58">
    <cfRule type="expression" dxfId="1341" priority="1342">
      <formula>$A$58="Ñ Plan c/desc"</formula>
    </cfRule>
  </conditionalFormatting>
  <conditionalFormatting sqref="C58:BC58">
    <cfRule type="expression" dxfId="1340" priority="1341">
      <formula>$A$58="Família"</formula>
    </cfRule>
  </conditionalFormatting>
  <conditionalFormatting sqref="C59:BC59">
    <cfRule type="expression" dxfId="1339" priority="1340">
      <formula>$A$59="Planilhado"</formula>
    </cfRule>
  </conditionalFormatting>
  <conditionalFormatting sqref="C59:BC59">
    <cfRule type="expression" dxfId="1338" priority="1339">
      <formula>$A$59="Ñ Plan s/desc"</formula>
    </cfRule>
  </conditionalFormatting>
  <conditionalFormatting sqref="C59:BC59">
    <cfRule type="expression" dxfId="1337" priority="1338">
      <formula>$A$59="Advindo"</formula>
    </cfRule>
  </conditionalFormatting>
  <conditionalFormatting sqref="C59:BC59">
    <cfRule type="expression" dxfId="1336" priority="1337">
      <formula>$A$59="Ñ Plan c/desc"</formula>
    </cfRule>
  </conditionalFormatting>
  <conditionalFormatting sqref="C59:BC59">
    <cfRule type="expression" dxfId="1335" priority="1336">
      <formula>$A$59="Família"</formula>
    </cfRule>
  </conditionalFormatting>
  <conditionalFormatting sqref="C60:BC60">
    <cfRule type="expression" dxfId="1334" priority="1335">
      <formula>$A$60="Planilhado"</formula>
    </cfRule>
  </conditionalFormatting>
  <conditionalFormatting sqref="C60:BC60">
    <cfRule type="expression" dxfId="1333" priority="1334">
      <formula>$A$60="Ñ Plan s/desc"</formula>
    </cfRule>
  </conditionalFormatting>
  <conditionalFormatting sqref="C60:BC60">
    <cfRule type="expression" dxfId="1332" priority="1333">
      <formula>$A$60="Advindo"</formula>
    </cfRule>
  </conditionalFormatting>
  <conditionalFormatting sqref="C60:BC60">
    <cfRule type="expression" dxfId="1331" priority="1332">
      <formula>$A$60="Ñ Plan c/desc"</formula>
    </cfRule>
  </conditionalFormatting>
  <conditionalFormatting sqref="C60:BC60">
    <cfRule type="expression" dxfId="1330" priority="1331">
      <formula>$A$60="Família"</formula>
    </cfRule>
  </conditionalFormatting>
  <conditionalFormatting sqref="C61:BC61">
    <cfRule type="expression" dxfId="1329" priority="1330">
      <formula>$A$61="Planilhado"</formula>
    </cfRule>
  </conditionalFormatting>
  <conditionalFormatting sqref="C61:BC61">
    <cfRule type="expression" dxfId="1328" priority="1329">
      <formula>$A$61="Ñ Plan s/desc"</formula>
    </cfRule>
  </conditionalFormatting>
  <conditionalFormatting sqref="C61:BC61">
    <cfRule type="expression" dxfId="1327" priority="1328">
      <formula>$A$61="Advindo"</formula>
    </cfRule>
  </conditionalFormatting>
  <conditionalFormatting sqref="C61:BC61">
    <cfRule type="expression" dxfId="1326" priority="1327">
      <formula>$A$61="Ñ Plan c/desc"</formula>
    </cfRule>
  </conditionalFormatting>
  <conditionalFormatting sqref="C61:BC61">
    <cfRule type="expression" dxfId="1325" priority="1326">
      <formula>$A$61="Família"</formula>
    </cfRule>
  </conditionalFormatting>
  <conditionalFormatting sqref="C62:BC62">
    <cfRule type="expression" dxfId="1324" priority="1325">
      <formula>$A$62="Planilhado"</formula>
    </cfRule>
  </conditionalFormatting>
  <conditionalFormatting sqref="C62:BC62">
    <cfRule type="expression" dxfId="1323" priority="1324">
      <formula>$A$62="Ñ Plan s/desc"</formula>
    </cfRule>
  </conditionalFormatting>
  <conditionalFormatting sqref="C62:BC62">
    <cfRule type="expression" dxfId="1322" priority="1323">
      <formula>$A$62="Advindo"</formula>
    </cfRule>
  </conditionalFormatting>
  <conditionalFormatting sqref="C62:BC62">
    <cfRule type="expression" dxfId="1321" priority="1322">
      <formula>$A$62="Ñ Plan c/desc"</formula>
    </cfRule>
  </conditionalFormatting>
  <conditionalFormatting sqref="C62:BC62">
    <cfRule type="expression" dxfId="1320" priority="1321">
      <formula>$A$62="Família"</formula>
    </cfRule>
  </conditionalFormatting>
  <conditionalFormatting sqref="C63:BC63">
    <cfRule type="expression" dxfId="1319" priority="1320">
      <formula>$A$63="Planilhado"</formula>
    </cfRule>
  </conditionalFormatting>
  <conditionalFormatting sqref="C63:BC63">
    <cfRule type="expression" dxfId="1318" priority="1319">
      <formula>$A$63="Ñ Plan s/desc"</formula>
    </cfRule>
  </conditionalFormatting>
  <conditionalFormatting sqref="C63:BC63">
    <cfRule type="expression" dxfId="1317" priority="1318">
      <formula>$A$63="Advindo"</formula>
    </cfRule>
  </conditionalFormatting>
  <conditionalFormatting sqref="C63:BC63">
    <cfRule type="expression" dxfId="1316" priority="1317">
      <formula>$A$63="Ñ Plan c/desc"</formula>
    </cfRule>
  </conditionalFormatting>
  <conditionalFormatting sqref="C63:BC63">
    <cfRule type="expression" dxfId="1315" priority="1316">
      <formula>$A$63="Família"</formula>
    </cfRule>
  </conditionalFormatting>
  <conditionalFormatting sqref="C64:BC64">
    <cfRule type="expression" dxfId="1314" priority="1315">
      <formula>$A$64="Planilhado"</formula>
    </cfRule>
  </conditionalFormatting>
  <conditionalFormatting sqref="C64:BC64">
    <cfRule type="expression" dxfId="1313" priority="1314">
      <formula>$A$64="Ñ Plan s/desc"</formula>
    </cfRule>
  </conditionalFormatting>
  <conditionalFormatting sqref="C64:BC64">
    <cfRule type="expression" dxfId="1312" priority="1313">
      <formula>$A$64="Advindo"</formula>
    </cfRule>
  </conditionalFormatting>
  <conditionalFormatting sqref="C64:BC64">
    <cfRule type="expression" dxfId="1311" priority="1312">
      <formula>$A$64="Ñ Plan c/desc"</formula>
    </cfRule>
  </conditionalFormatting>
  <conditionalFormatting sqref="C64:BC64">
    <cfRule type="expression" dxfId="1310" priority="1311">
      <formula>$A$64="Família"</formula>
    </cfRule>
  </conditionalFormatting>
  <conditionalFormatting sqref="C65:BC65">
    <cfRule type="expression" dxfId="1309" priority="1310">
      <formula>$A$65="Planilhado"</formula>
    </cfRule>
  </conditionalFormatting>
  <conditionalFormatting sqref="C65:BC65">
    <cfRule type="expression" dxfId="1308" priority="1309">
      <formula>$A$65="Ñ Plan s/desc"</formula>
    </cfRule>
  </conditionalFormatting>
  <conditionalFormatting sqref="C65:BC65">
    <cfRule type="expression" dxfId="1307" priority="1308">
      <formula>$A$65="Advindo"</formula>
    </cfRule>
  </conditionalFormatting>
  <conditionalFormatting sqref="C65:BC65">
    <cfRule type="expression" dxfId="1306" priority="1307">
      <formula>$A$65="Ñ Plan c/desc"</formula>
    </cfRule>
  </conditionalFormatting>
  <conditionalFormatting sqref="C65:BC65">
    <cfRule type="expression" dxfId="1305" priority="1306">
      <formula>$A$65="Família"</formula>
    </cfRule>
  </conditionalFormatting>
  <conditionalFormatting sqref="C66:BC66">
    <cfRule type="expression" dxfId="1304" priority="1305">
      <formula>$A$66="Planilhado"</formula>
    </cfRule>
  </conditionalFormatting>
  <conditionalFormatting sqref="C66:BC66">
    <cfRule type="expression" dxfId="1303" priority="1304">
      <formula>$A$66="Ñ Plan s/desc"</formula>
    </cfRule>
  </conditionalFormatting>
  <conditionalFormatting sqref="C66:BC66">
    <cfRule type="expression" dxfId="1302" priority="1303">
      <formula>$A$66="Advindo"</formula>
    </cfRule>
  </conditionalFormatting>
  <conditionalFormatting sqref="C66:BC66">
    <cfRule type="expression" dxfId="1301" priority="1302">
      <formula>$A$66="Ñ Plan c/desc"</formula>
    </cfRule>
  </conditionalFormatting>
  <conditionalFormatting sqref="C66:BC66">
    <cfRule type="expression" dxfId="1300" priority="1301">
      <formula>$A$66="Família"</formula>
    </cfRule>
  </conditionalFormatting>
  <conditionalFormatting sqref="C67:BC67">
    <cfRule type="expression" dxfId="1299" priority="1300">
      <formula>$A$67="Planilhado"</formula>
    </cfRule>
  </conditionalFormatting>
  <conditionalFormatting sqref="C67:BC67">
    <cfRule type="expression" dxfId="1298" priority="1299">
      <formula>$A$67="Ñ Plan s/desc"</formula>
    </cfRule>
  </conditionalFormatting>
  <conditionalFormatting sqref="C67:BC67">
    <cfRule type="expression" dxfId="1297" priority="1298">
      <formula>$A$67="Advindo"</formula>
    </cfRule>
  </conditionalFormatting>
  <conditionalFormatting sqref="C67:BC67">
    <cfRule type="expression" dxfId="1296" priority="1297">
      <formula>$A$67="Ñ Plan c/desc"</formula>
    </cfRule>
  </conditionalFormatting>
  <conditionalFormatting sqref="C67:BC67">
    <cfRule type="expression" dxfId="1295" priority="1296">
      <formula>$A$67="Família"</formula>
    </cfRule>
  </conditionalFormatting>
  <conditionalFormatting sqref="C68:BC68">
    <cfRule type="expression" dxfId="1294" priority="1295">
      <formula>$A$68="Planilhado"</formula>
    </cfRule>
  </conditionalFormatting>
  <conditionalFormatting sqref="C68:BC68">
    <cfRule type="expression" dxfId="1293" priority="1294">
      <formula>$A$68="Ñ Plan s/desc"</formula>
    </cfRule>
  </conditionalFormatting>
  <conditionalFormatting sqref="C68:BC68">
    <cfRule type="expression" dxfId="1292" priority="1293">
      <formula>$A$68="Advindo"</formula>
    </cfRule>
  </conditionalFormatting>
  <conditionalFormatting sqref="C68:BC68">
    <cfRule type="expression" dxfId="1291" priority="1292">
      <formula>$A$68="Ñ Plan c/desc"</formula>
    </cfRule>
  </conditionalFormatting>
  <conditionalFormatting sqref="C68:BC68">
    <cfRule type="expression" dxfId="1290" priority="1291">
      <formula>$A$68="Família"</formula>
    </cfRule>
  </conditionalFormatting>
  <conditionalFormatting sqref="C69:BC69">
    <cfRule type="expression" dxfId="1289" priority="1290">
      <formula>$A$69="Planilhado"</formula>
    </cfRule>
  </conditionalFormatting>
  <conditionalFormatting sqref="C69:BC69">
    <cfRule type="expression" dxfId="1288" priority="1289">
      <formula>$A$69="Ñ Plan s/desc"</formula>
    </cfRule>
  </conditionalFormatting>
  <conditionalFormatting sqref="C69:BC69">
    <cfRule type="expression" dxfId="1287" priority="1288">
      <formula>$A$69="Advindo"</formula>
    </cfRule>
  </conditionalFormatting>
  <conditionalFormatting sqref="C69:BC69">
    <cfRule type="expression" dxfId="1286" priority="1287">
      <formula>$A$69="Ñ Plan c/desc"</formula>
    </cfRule>
  </conditionalFormatting>
  <conditionalFormatting sqref="C69:BC69">
    <cfRule type="expression" dxfId="1285" priority="1286">
      <formula>$A$69="Família"</formula>
    </cfRule>
  </conditionalFormatting>
  <conditionalFormatting sqref="C70:BC70">
    <cfRule type="expression" dxfId="1284" priority="1285">
      <formula>$A$70="Planilhado"</formula>
    </cfRule>
  </conditionalFormatting>
  <conditionalFormatting sqref="C70:BC70">
    <cfRule type="expression" dxfId="1283" priority="1284">
      <formula>$A$70="Ñ Plan s/desc"</formula>
    </cfRule>
  </conditionalFormatting>
  <conditionalFormatting sqref="C70:BC70">
    <cfRule type="expression" dxfId="1282" priority="1283">
      <formula>$A$70="Advindo"</formula>
    </cfRule>
  </conditionalFormatting>
  <conditionalFormatting sqref="C70:BC70">
    <cfRule type="expression" dxfId="1281" priority="1282">
      <formula>$A$70="Ñ Plan c/desc"</formula>
    </cfRule>
  </conditionalFormatting>
  <conditionalFormatting sqref="C70:BC70">
    <cfRule type="expression" dxfId="1280" priority="1281">
      <formula>$A$70="Família"</formula>
    </cfRule>
  </conditionalFormatting>
  <conditionalFormatting sqref="C71:BC71">
    <cfRule type="expression" dxfId="1279" priority="1280">
      <formula>$A$71="Planilhado"</formula>
    </cfRule>
  </conditionalFormatting>
  <conditionalFormatting sqref="C71:BC71">
    <cfRule type="expression" dxfId="1278" priority="1279">
      <formula>$A$71="Ñ Plan s/desc"</formula>
    </cfRule>
  </conditionalFormatting>
  <conditionalFormatting sqref="C71:BC71">
    <cfRule type="expression" dxfId="1277" priority="1278">
      <formula>$A$71="Advindo"</formula>
    </cfRule>
  </conditionalFormatting>
  <conditionalFormatting sqref="C71:BC71">
    <cfRule type="expression" dxfId="1276" priority="1277">
      <formula>$A$71="Ñ Plan c/desc"</formula>
    </cfRule>
  </conditionalFormatting>
  <conditionalFormatting sqref="C71:BC71">
    <cfRule type="expression" dxfId="1275" priority="1276">
      <formula>$A$71="Família"</formula>
    </cfRule>
  </conditionalFormatting>
  <conditionalFormatting sqref="C72:BC72">
    <cfRule type="expression" dxfId="1274" priority="1275">
      <formula>$A$72="Planilhado"</formula>
    </cfRule>
  </conditionalFormatting>
  <conditionalFormatting sqref="C72:BC72">
    <cfRule type="expression" dxfId="1273" priority="1274">
      <formula>$A$72="Ñ Plan s/desc"</formula>
    </cfRule>
  </conditionalFormatting>
  <conditionalFormatting sqref="C72:BC72">
    <cfRule type="expression" dxfId="1272" priority="1273">
      <formula>$A$72="Advindo"</formula>
    </cfRule>
  </conditionalFormatting>
  <conditionalFormatting sqref="C72:BC72">
    <cfRule type="expression" dxfId="1271" priority="1272">
      <formula>$A$72="Ñ Plan c/desc"</formula>
    </cfRule>
  </conditionalFormatting>
  <conditionalFormatting sqref="C72:BC72">
    <cfRule type="expression" dxfId="1270" priority="1271">
      <formula>$A$72="Família"</formula>
    </cfRule>
  </conditionalFormatting>
  <conditionalFormatting sqref="C73:BC73">
    <cfRule type="expression" dxfId="1269" priority="1270">
      <formula>$A$73="Planilhado"</formula>
    </cfRule>
  </conditionalFormatting>
  <conditionalFormatting sqref="C73:BC73">
    <cfRule type="expression" dxfId="1268" priority="1269">
      <formula>$A$73="Ñ Plan s/desc"</formula>
    </cfRule>
  </conditionalFormatting>
  <conditionalFormatting sqref="C73:BC73">
    <cfRule type="expression" dxfId="1267" priority="1268">
      <formula>$A$73="Advindo"</formula>
    </cfRule>
  </conditionalFormatting>
  <conditionalFormatting sqref="C73:BC73">
    <cfRule type="expression" dxfId="1266" priority="1267">
      <formula>$A$73="Ñ Plan c/desc"</formula>
    </cfRule>
  </conditionalFormatting>
  <conditionalFormatting sqref="C73:BC73">
    <cfRule type="expression" dxfId="1265" priority="1266">
      <formula>$A$73="Família"</formula>
    </cfRule>
  </conditionalFormatting>
  <conditionalFormatting sqref="C74:BC74">
    <cfRule type="expression" dxfId="1264" priority="1265">
      <formula>$A$74="Planilhado"</formula>
    </cfRule>
  </conditionalFormatting>
  <conditionalFormatting sqref="C74:BC74">
    <cfRule type="expression" dxfId="1263" priority="1264">
      <formula>$A$74="Ñ Plan s/desc"</formula>
    </cfRule>
  </conditionalFormatting>
  <conditionalFormatting sqref="C74:BC74">
    <cfRule type="expression" dxfId="1262" priority="1263">
      <formula>$A$74="Advindo"</formula>
    </cfRule>
  </conditionalFormatting>
  <conditionalFormatting sqref="C74:BC74">
    <cfRule type="expression" dxfId="1261" priority="1262">
      <formula>$A$74="Ñ Plan c/desc"</formula>
    </cfRule>
  </conditionalFormatting>
  <conditionalFormatting sqref="C74:BC74">
    <cfRule type="expression" dxfId="1260" priority="1261">
      <formula>$A$74="Família"</formula>
    </cfRule>
  </conditionalFormatting>
  <conditionalFormatting sqref="C75:BC75">
    <cfRule type="expression" dxfId="1259" priority="1260">
      <formula>$A$75="Planilhado"</formula>
    </cfRule>
  </conditionalFormatting>
  <conditionalFormatting sqref="C75:BC75">
    <cfRule type="expression" dxfId="1258" priority="1259">
      <formula>$A$75="Ñ Plan s/desc"</formula>
    </cfRule>
  </conditionalFormatting>
  <conditionalFormatting sqref="C75:BC75">
    <cfRule type="expression" dxfId="1257" priority="1258">
      <formula>$A$75="Advindo"</formula>
    </cfRule>
  </conditionalFormatting>
  <conditionalFormatting sqref="C75:BC75">
    <cfRule type="expression" dxfId="1256" priority="1257">
      <formula>$A$75="Ñ Plan c/desc"</formula>
    </cfRule>
  </conditionalFormatting>
  <conditionalFormatting sqref="C75:BC75">
    <cfRule type="expression" dxfId="1255" priority="1256">
      <formula>$A$75="Família"</formula>
    </cfRule>
  </conditionalFormatting>
  <conditionalFormatting sqref="C76:BC76">
    <cfRule type="expression" dxfId="1254" priority="1255">
      <formula>$A$76="Planilhado"</formula>
    </cfRule>
  </conditionalFormatting>
  <conditionalFormatting sqref="C76:BC76">
    <cfRule type="expression" dxfId="1253" priority="1254">
      <formula>$A$76="Ñ Plan s/desc"</formula>
    </cfRule>
  </conditionalFormatting>
  <conditionalFormatting sqref="C76:BC76">
    <cfRule type="expression" dxfId="1252" priority="1253">
      <formula>$A$76="Advindo"</formula>
    </cfRule>
  </conditionalFormatting>
  <conditionalFormatting sqref="C76:BC76">
    <cfRule type="expression" dxfId="1251" priority="1252">
      <formula>$A$76="Ñ Plan c/desc"</formula>
    </cfRule>
  </conditionalFormatting>
  <conditionalFormatting sqref="C76:BC76">
    <cfRule type="expression" dxfId="1250" priority="1251">
      <formula>$A$76="Família"</formula>
    </cfRule>
  </conditionalFormatting>
  <conditionalFormatting sqref="C77:BC77">
    <cfRule type="expression" dxfId="1249" priority="1250">
      <formula>$A$77="Planilhado"</formula>
    </cfRule>
  </conditionalFormatting>
  <conditionalFormatting sqref="C77:BC77">
    <cfRule type="expression" dxfId="1248" priority="1249">
      <formula>$A$77="Ñ Plan s/desc"</formula>
    </cfRule>
  </conditionalFormatting>
  <conditionalFormatting sqref="C77:BC77">
    <cfRule type="expression" dxfId="1247" priority="1248">
      <formula>$A$77="Advindo"</formula>
    </cfRule>
  </conditionalFormatting>
  <conditionalFormatting sqref="C77:BC77">
    <cfRule type="expression" dxfId="1246" priority="1247">
      <formula>$A$77="Ñ Plan c/desc"</formula>
    </cfRule>
  </conditionalFormatting>
  <conditionalFormatting sqref="C77:BC77">
    <cfRule type="expression" dxfId="1245" priority="1246">
      <formula>$A$77="Família"</formula>
    </cfRule>
  </conditionalFormatting>
  <conditionalFormatting sqref="C78:BC78">
    <cfRule type="expression" dxfId="1244" priority="1245">
      <formula>$A$78="Planilhado"</formula>
    </cfRule>
  </conditionalFormatting>
  <conditionalFormatting sqref="C78:BC78">
    <cfRule type="expression" dxfId="1243" priority="1244">
      <formula>$A$78="Ñ Plan s/desc"</formula>
    </cfRule>
  </conditionalFormatting>
  <conditionalFormatting sqref="C78:BC78">
    <cfRule type="expression" dxfId="1242" priority="1243">
      <formula>$A$78="Advindo"</formula>
    </cfRule>
  </conditionalFormatting>
  <conditionalFormatting sqref="C78:BC78">
    <cfRule type="expression" dxfId="1241" priority="1242">
      <formula>$A$78="Ñ Plan c/desc"</formula>
    </cfRule>
  </conditionalFormatting>
  <conditionalFormatting sqref="C78:BC78">
    <cfRule type="expression" dxfId="1240" priority="1241">
      <formula>$A$78="Família"</formula>
    </cfRule>
  </conditionalFormatting>
  <conditionalFormatting sqref="C79:BC79">
    <cfRule type="expression" dxfId="1239" priority="1240">
      <formula>$A$79="Planilhado"</formula>
    </cfRule>
  </conditionalFormatting>
  <conditionalFormatting sqref="C79:BC79">
    <cfRule type="expression" dxfId="1238" priority="1239">
      <formula>$A$79="Ñ Plan s/desc"</formula>
    </cfRule>
  </conditionalFormatting>
  <conditionalFormatting sqref="C79:BC79">
    <cfRule type="expression" dxfId="1237" priority="1238">
      <formula>$A$79="Advindo"</formula>
    </cfRule>
  </conditionalFormatting>
  <conditionalFormatting sqref="C79:BC79">
    <cfRule type="expression" dxfId="1236" priority="1237">
      <formula>$A$79="Ñ Plan c/desc"</formula>
    </cfRule>
  </conditionalFormatting>
  <conditionalFormatting sqref="C79:BC79">
    <cfRule type="expression" dxfId="1235" priority="1236">
      <formula>$A$79="Família"</formula>
    </cfRule>
  </conditionalFormatting>
  <conditionalFormatting sqref="C80:BC80">
    <cfRule type="expression" dxfId="1234" priority="1235">
      <formula>$A$80="Planilhado"</formula>
    </cfRule>
  </conditionalFormatting>
  <conditionalFormatting sqref="C80:BC80">
    <cfRule type="expression" dxfId="1233" priority="1234">
      <formula>$A$80="Ñ Plan s/desc"</formula>
    </cfRule>
  </conditionalFormatting>
  <conditionalFormatting sqref="C80:BC80">
    <cfRule type="expression" dxfId="1232" priority="1233">
      <formula>$A$80="Advindo"</formula>
    </cfRule>
  </conditionalFormatting>
  <conditionalFormatting sqref="C80:BC80">
    <cfRule type="expression" dxfId="1231" priority="1232">
      <formula>$A$80="Ñ Plan c/desc"</formula>
    </cfRule>
  </conditionalFormatting>
  <conditionalFormatting sqref="C80:BC80">
    <cfRule type="expression" dxfId="1230" priority="1231">
      <formula>$A$80="Família"</formula>
    </cfRule>
  </conditionalFormatting>
  <conditionalFormatting sqref="C81:BC81">
    <cfRule type="expression" dxfId="1229" priority="1230">
      <formula>$A$81="Planilhado"</formula>
    </cfRule>
  </conditionalFormatting>
  <conditionalFormatting sqref="C81:BC81">
    <cfRule type="expression" dxfId="1228" priority="1229">
      <formula>$A$81="Ñ Plan s/desc"</formula>
    </cfRule>
  </conditionalFormatting>
  <conditionalFormatting sqref="C81:BC81">
    <cfRule type="expression" dxfId="1227" priority="1228">
      <formula>$A$81="Advindo"</formula>
    </cfRule>
  </conditionalFormatting>
  <conditionalFormatting sqref="C81:BC81">
    <cfRule type="expression" dxfId="1226" priority="1227">
      <formula>$A$81="Ñ Plan c/desc"</formula>
    </cfRule>
  </conditionalFormatting>
  <conditionalFormatting sqref="C81:BC81">
    <cfRule type="expression" dxfId="1225" priority="1226">
      <formula>$A$81="Família"</formula>
    </cfRule>
  </conditionalFormatting>
  <conditionalFormatting sqref="C82:BC82">
    <cfRule type="expression" dxfId="1224" priority="1225">
      <formula>$A$82="Planilhado"</formula>
    </cfRule>
  </conditionalFormatting>
  <conditionalFormatting sqref="C82:BC82">
    <cfRule type="expression" dxfId="1223" priority="1224">
      <formula>$A$82="Ñ Plan s/desc"</formula>
    </cfRule>
  </conditionalFormatting>
  <conditionalFormatting sqref="C82:BC82">
    <cfRule type="expression" dxfId="1222" priority="1223">
      <formula>$A$82="Advindo"</formula>
    </cfRule>
  </conditionalFormatting>
  <conditionalFormatting sqref="C82:BC82">
    <cfRule type="expression" dxfId="1221" priority="1222">
      <formula>$A$82="Ñ Plan c/desc"</formula>
    </cfRule>
  </conditionalFormatting>
  <conditionalFormatting sqref="C82:BC82">
    <cfRule type="expression" dxfId="1220" priority="1221">
      <formula>$A$82="Família"</formula>
    </cfRule>
  </conditionalFormatting>
  <conditionalFormatting sqref="C83:BC83">
    <cfRule type="expression" dxfId="1219" priority="1220">
      <formula>$A$83="Planilhado"</formula>
    </cfRule>
  </conditionalFormatting>
  <conditionalFormatting sqref="C83:BC83">
    <cfRule type="expression" dxfId="1218" priority="1219">
      <formula>$A$83="Ñ Plan s/desc"</formula>
    </cfRule>
  </conditionalFormatting>
  <conditionalFormatting sqref="C83:BC83">
    <cfRule type="expression" dxfId="1217" priority="1218">
      <formula>$A$83="Advindo"</formula>
    </cfRule>
  </conditionalFormatting>
  <conditionalFormatting sqref="C83:BC83">
    <cfRule type="expression" dxfId="1216" priority="1217">
      <formula>$A$83="Ñ Plan c/desc"</formula>
    </cfRule>
  </conditionalFormatting>
  <conditionalFormatting sqref="C83:BC83">
    <cfRule type="expression" dxfId="1215" priority="1216">
      <formula>$A$83="Família"</formula>
    </cfRule>
  </conditionalFormatting>
  <conditionalFormatting sqref="C84:BC84">
    <cfRule type="expression" dxfId="1214" priority="1215">
      <formula>$A$84="Planilhado"</formula>
    </cfRule>
  </conditionalFormatting>
  <conditionalFormatting sqref="C84:BC84">
    <cfRule type="expression" dxfId="1213" priority="1214">
      <formula>$A$84="Ñ Plan s/desc"</formula>
    </cfRule>
  </conditionalFormatting>
  <conditionalFormatting sqref="C84:BC84">
    <cfRule type="expression" dxfId="1212" priority="1213">
      <formula>$A$84="Advindo"</formula>
    </cfRule>
  </conditionalFormatting>
  <conditionalFormatting sqref="C84:BC84">
    <cfRule type="expression" dxfId="1211" priority="1212">
      <formula>$A$84="Ñ Plan c/desc"</formula>
    </cfRule>
  </conditionalFormatting>
  <conditionalFormatting sqref="C84:BC84">
    <cfRule type="expression" dxfId="1210" priority="1211">
      <formula>$A$84="Família"</formula>
    </cfRule>
  </conditionalFormatting>
  <conditionalFormatting sqref="C85:BC85">
    <cfRule type="expression" dxfId="1209" priority="1210">
      <formula>$A$85="Planilhado"</formula>
    </cfRule>
  </conditionalFormatting>
  <conditionalFormatting sqref="C85:BC85">
    <cfRule type="expression" dxfId="1208" priority="1209">
      <formula>$A$85="Ñ Plan s/desc"</formula>
    </cfRule>
  </conditionalFormatting>
  <conditionalFormatting sqref="C85:BC85">
    <cfRule type="expression" dxfId="1207" priority="1208">
      <formula>$A$85="Advindo"</formula>
    </cfRule>
  </conditionalFormatting>
  <conditionalFormatting sqref="C85:BC85">
    <cfRule type="expression" dxfId="1206" priority="1207">
      <formula>$A$85="Ñ Plan c/desc"</formula>
    </cfRule>
  </conditionalFormatting>
  <conditionalFormatting sqref="C85:BC85">
    <cfRule type="expression" dxfId="1205" priority="1206">
      <formula>$A$85="Família"</formula>
    </cfRule>
  </conditionalFormatting>
  <conditionalFormatting sqref="C86:BC86">
    <cfRule type="expression" dxfId="1204" priority="1205">
      <formula>$A$86="Planilhado"</formula>
    </cfRule>
  </conditionalFormatting>
  <conditionalFormatting sqref="C86:BC86">
    <cfRule type="expression" dxfId="1203" priority="1204">
      <formula>$A$86="Ñ Plan s/desc"</formula>
    </cfRule>
  </conditionalFormatting>
  <conditionalFormatting sqref="C86:BC86">
    <cfRule type="expression" dxfId="1202" priority="1203">
      <formula>$A$86="Advindo"</formula>
    </cfRule>
  </conditionalFormatting>
  <conditionalFormatting sqref="C86:BC86">
    <cfRule type="expression" dxfId="1201" priority="1202">
      <formula>$A$86="Ñ Plan c/desc"</formula>
    </cfRule>
  </conditionalFormatting>
  <conditionalFormatting sqref="C86:BC86">
    <cfRule type="expression" dxfId="1200" priority="1201">
      <formula>$A$86="Família"</formula>
    </cfRule>
  </conditionalFormatting>
  <conditionalFormatting sqref="C87:BC87">
    <cfRule type="expression" dxfId="1199" priority="1200">
      <formula>$A$87="Planilhado"</formula>
    </cfRule>
  </conditionalFormatting>
  <conditionalFormatting sqref="C87:BC87">
    <cfRule type="expression" dxfId="1198" priority="1199">
      <formula>$A$87="Ñ Plan s/desc"</formula>
    </cfRule>
  </conditionalFormatting>
  <conditionalFormatting sqref="C87:BC87">
    <cfRule type="expression" dxfId="1197" priority="1198">
      <formula>$A$87="Advindo"</formula>
    </cfRule>
  </conditionalFormatting>
  <conditionalFormatting sqref="C87:BC87">
    <cfRule type="expression" dxfId="1196" priority="1197">
      <formula>$A$87="Ñ Plan c/desc"</formula>
    </cfRule>
  </conditionalFormatting>
  <conditionalFormatting sqref="C87:BC87">
    <cfRule type="expression" dxfId="1195" priority="1196">
      <formula>$A$87="Família"</formula>
    </cfRule>
  </conditionalFormatting>
  <conditionalFormatting sqref="C88:BC88">
    <cfRule type="expression" dxfId="1194" priority="1195">
      <formula>$A$88="Planilhado"</formula>
    </cfRule>
  </conditionalFormatting>
  <conditionalFormatting sqref="C88:BC88">
    <cfRule type="expression" dxfId="1193" priority="1194">
      <formula>$A$88="Ñ Plan s/desc"</formula>
    </cfRule>
  </conditionalFormatting>
  <conditionalFormatting sqref="C88:BC88">
    <cfRule type="expression" dxfId="1192" priority="1193">
      <formula>$A$88="Advindo"</formula>
    </cfRule>
  </conditionalFormatting>
  <conditionalFormatting sqref="C88:BC88">
    <cfRule type="expression" dxfId="1191" priority="1192">
      <formula>$A$88="Ñ Plan c/desc"</formula>
    </cfRule>
  </conditionalFormatting>
  <conditionalFormatting sqref="C88:BC88">
    <cfRule type="expression" dxfId="1190" priority="1191">
      <formula>$A$88="Família"</formula>
    </cfRule>
  </conditionalFormatting>
  <conditionalFormatting sqref="C89:BC89">
    <cfRule type="expression" dxfId="1189" priority="1190">
      <formula>$A$89="Planilhado"</formula>
    </cfRule>
  </conditionalFormatting>
  <conditionalFormatting sqref="C89:BC89">
    <cfRule type="expression" dxfId="1188" priority="1189">
      <formula>$A$89="Ñ Plan s/desc"</formula>
    </cfRule>
  </conditionalFormatting>
  <conditionalFormatting sqref="C89:BC89">
    <cfRule type="expression" dxfId="1187" priority="1188">
      <formula>$A$89="Advindo"</formula>
    </cfRule>
  </conditionalFormatting>
  <conditionalFormatting sqref="C89:BC89">
    <cfRule type="expression" dxfId="1186" priority="1187">
      <formula>$A$89="Ñ Plan c/desc"</formula>
    </cfRule>
  </conditionalFormatting>
  <conditionalFormatting sqref="C89:BC89">
    <cfRule type="expression" dxfId="1185" priority="1186">
      <formula>$A$89="Família"</formula>
    </cfRule>
  </conditionalFormatting>
  <conditionalFormatting sqref="C90:BC90">
    <cfRule type="expression" dxfId="1184" priority="1185">
      <formula>$A$90="Planilhado"</formula>
    </cfRule>
  </conditionalFormatting>
  <conditionalFormatting sqref="C90:BC90">
    <cfRule type="expression" dxfId="1183" priority="1184">
      <formula>$A$90="Ñ Plan s/desc"</formula>
    </cfRule>
  </conditionalFormatting>
  <conditionalFormatting sqref="C90:BC90">
    <cfRule type="expression" dxfId="1182" priority="1183">
      <formula>$A$90="Advindo"</formula>
    </cfRule>
  </conditionalFormatting>
  <conditionalFormatting sqref="C90:BC90">
    <cfRule type="expression" dxfId="1181" priority="1182">
      <formula>$A$90="Ñ Plan c/desc"</formula>
    </cfRule>
  </conditionalFormatting>
  <conditionalFormatting sqref="C90:BC90">
    <cfRule type="expression" dxfId="1180" priority="1181">
      <formula>$A$90="Família"</formula>
    </cfRule>
  </conditionalFormatting>
  <conditionalFormatting sqref="C91:BC91">
    <cfRule type="expression" dxfId="1179" priority="1180">
      <formula>$A$91="Planilhado"</formula>
    </cfRule>
  </conditionalFormatting>
  <conditionalFormatting sqref="C91:BC91">
    <cfRule type="expression" dxfId="1178" priority="1179">
      <formula>$A$91="Ñ Plan s/desc"</formula>
    </cfRule>
  </conditionalFormatting>
  <conditionalFormatting sqref="C91:BC91">
    <cfRule type="expression" dxfId="1177" priority="1178">
      <formula>$A$91="Advindo"</formula>
    </cfRule>
  </conditionalFormatting>
  <conditionalFormatting sqref="C91:BC91">
    <cfRule type="expression" dxfId="1176" priority="1177">
      <formula>$A$91="Ñ Plan c/desc"</formula>
    </cfRule>
  </conditionalFormatting>
  <conditionalFormatting sqref="C91:BC91">
    <cfRule type="expression" dxfId="1175" priority="1176">
      <formula>$A$91="Família"</formula>
    </cfRule>
  </conditionalFormatting>
  <conditionalFormatting sqref="C92:BC92">
    <cfRule type="expression" dxfId="1174" priority="1175">
      <formula>$A$92="Planilhado"</formula>
    </cfRule>
  </conditionalFormatting>
  <conditionalFormatting sqref="C92:BC92">
    <cfRule type="expression" dxfId="1173" priority="1174">
      <formula>$A$92="Ñ Plan s/desc"</formula>
    </cfRule>
  </conditionalFormatting>
  <conditionalFormatting sqref="C92:BC92">
    <cfRule type="expression" dxfId="1172" priority="1173">
      <formula>$A$92="Advindo"</formula>
    </cfRule>
  </conditionalFormatting>
  <conditionalFormatting sqref="C92:BC92">
    <cfRule type="expression" dxfId="1171" priority="1172">
      <formula>$A$92="Ñ Plan c/desc"</formula>
    </cfRule>
  </conditionalFormatting>
  <conditionalFormatting sqref="C92:BC92">
    <cfRule type="expression" dxfId="1170" priority="1171">
      <formula>$A$92="Família"</formula>
    </cfRule>
  </conditionalFormatting>
  <conditionalFormatting sqref="C93:BC93">
    <cfRule type="expression" dxfId="1169" priority="1170">
      <formula>$A$93="Planilhado"</formula>
    </cfRule>
  </conditionalFormatting>
  <conditionalFormatting sqref="C93:BC93">
    <cfRule type="expression" dxfId="1168" priority="1169">
      <formula>$A$93="Ñ Plan s/desc"</formula>
    </cfRule>
  </conditionalFormatting>
  <conditionalFormatting sqref="C93:BC93">
    <cfRule type="expression" dxfId="1167" priority="1168">
      <formula>$A$93="Advindo"</formula>
    </cfRule>
  </conditionalFormatting>
  <conditionalFormatting sqref="C93:BC93">
    <cfRule type="expression" dxfId="1166" priority="1167">
      <formula>$A$93="Ñ Plan c/desc"</formula>
    </cfRule>
  </conditionalFormatting>
  <conditionalFormatting sqref="C93:BC93">
    <cfRule type="expression" dxfId="1165" priority="1166">
      <formula>$A$93="Família"</formula>
    </cfRule>
  </conditionalFormatting>
  <conditionalFormatting sqref="C94:BC94">
    <cfRule type="expression" dxfId="1164" priority="1165">
      <formula>$A$94="Planilhado"</formula>
    </cfRule>
  </conditionalFormatting>
  <conditionalFormatting sqref="C94:BC94">
    <cfRule type="expression" dxfId="1163" priority="1164">
      <formula>$A$94="Ñ Plan s/desc"</formula>
    </cfRule>
  </conditionalFormatting>
  <conditionalFormatting sqref="C94:BC94">
    <cfRule type="expression" dxfId="1162" priority="1163">
      <formula>$A$94="Advindo"</formula>
    </cfRule>
  </conditionalFormatting>
  <conditionalFormatting sqref="C94:BC94">
    <cfRule type="expression" dxfId="1161" priority="1162">
      <formula>$A$94="Ñ Plan c/desc"</formula>
    </cfRule>
  </conditionalFormatting>
  <conditionalFormatting sqref="C94:BC94">
    <cfRule type="expression" dxfId="1160" priority="1161">
      <formula>$A$94="Família"</formula>
    </cfRule>
  </conditionalFormatting>
  <conditionalFormatting sqref="C95:BC95">
    <cfRule type="expression" dxfId="1159" priority="1160">
      <formula>$A$95="Planilhado"</formula>
    </cfRule>
  </conditionalFormatting>
  <conditionalFormatting sqref="C95:BC95">
    <cfRule type="expression" dxfId="1158" priority="1159">
      <formula>$A$95="Ñ Plan s/desc"</formula>
    </cfRule>
  </conditionalFormatting>
  <conditionalFormatting sqref="C95:BC95">
    <cfRule type="expression" dxfId="1157" priority="1158">
      <formula>$A$95="Advindo"</formula>
    </cfRule>
  </conditionalFormatting>
  <conditionalFormatting sqref="C95:BC95">
    <cfRule type="expression" dxfId="1156" priority="1157">
      <formula>$A$95="Ñ Plan c/desc"</formula>
    </cfRule>
  </conditionalFormatting>
  <conditionalFormatting sqref="C95:BC95">
    <cfRule type="expression" dxfId="1155" priority="1156">
      <formula>$A$95="Família"</formula>
    </cfRule>
  </conditionalFormatting>
  <conditionalFormatting sqref="C96:BC96">
    <cfRule type="expression" dxfId="1154" priority="1155">
      <formula>$A$96="Planilhado"</formula>
    </cfRule>
  </conditionalFormatting>
  <conditionalFormatting sqref="C96:BC96">
    <cfRule type="expression" dxfId="1153" priority="1154">
      <formula>$A$96="Ñ Plan s/desc"</formula>
    </cfRule>
  </conditionalFormatting>
  <conditionalFormatting sqref="C96:BC96">
    <cfRule type="expression" dxfId="1152" priority="1153">
      <formula>$A$96="Advindo"</formula>
    </cfRule>
  </conditionalFormatting>
  <conditionalFormatting sqref="C96:BC96">
    <cfRule type="expression" dxfId="1151" priority="1152">
      <formula>$A$96="Ñ Plan c/desc"</formula>
    </cfRule>
  </conditionalFormatting>
  <conditionalFormatting sqref="C96:BC96">
    <cfRule type="expression" dxfId="1150" priority="1151">
      <formula>$A$96="Família"</formula>
    </cfRule>
  </conditionalFormatting>
  <conditionalFormatting sqref="C97:BC97">
    <cfRule type="expression" dxfId="1149" priority="1150">
      <formula>$A$97="Planilhado"</formula>
    </cfRule>
  </conditionalFormatting>
  <conditionalFormatting sqref="C97:BC97">
    <cfRule type="expression" dxfId="1148" priority="1149">
      <formula>$A$97="Ñ Plan s/desc"</formula>
    </cfRule>
  </conditionalFormatting>
  <conditionalFormatting sqref="C97:BC97">
    <cfRule type="expression" dxfId="1147" priority="1148">
      <formula>$A$97="Advindo"</formula>
    </cfRule>
  </conditionalFormatting>
  <conditionalFormatting sqref="C97:BC97">
    <cfRule type="expression" dxfId="1146" priority="1147">
      <formula>$A$97="Ñ Plan c/desc"</formula>
    </cfRule>
  </conditionalFormatting>
  <conditionalFormatting sqref="C97:BC97">
    <cfRule type="expression" dxfId="1145" priority="1146">
      <formula>$A$97="Família"</formula>
    </cfRule>
  </conditionalFormatting>
  <conditionalFormatting sqref="C98:BC98">
    <cfRule type="expression" dxfId="1144" priority="1145">
      <formula>$A$98="Planilhado"</formula>
    </cfRule>
  </conditionalFormatting>
  <conditionalFormatting sqref="C98:BC98">
    <cfRule type="expression" dxfId="1143" priority="1144">
      <formula>$A$98="Ñ Plan s/desc"</formula>
    </cfRule>
  </conditionalFormatting>
  <conditionalFormatting sqref="C98:BC98">
    <cfRule type="expression" dxfId="1142" priority="1143">
      <formula>$A$98="Advindo"</formula>
    </cfRule>
  </conditionalFormatting>
  <conditionalFormatting sqref="C98:BC98">
    <cfRule type="expression" dxfId="1141" priority="1142">
      <formula>$A$98="Ñ Plan c/desc"</formula>
    </cfRule>
  </conditionalFormatting>
  <conditionalFormatting sqref="C98:BC98">
    <cfRule type="expression" dxfId="1140" priority="1141">
      <formula>$A$98="Família"</formula>
    </cfRule>
  </conditionalFormatting>
  <conditionalFormatting sqref="C99:BC99">
    <cfRule type="expression" dxfId="1139" priority="1140">
      <formula>$A$99="Planilhado"</formula>
    </cfRule>
  </conditionalFormatting>
  <conditionalFormatting sqref="C99:BC99">
    <cfRule type="expression" dxfId="1138" priority="1139">
      <formula>$A$99="Ñ Plan s/desc"</formula>
    </cfRule>
  </conditionalFormatting>
  <conditionalFormatting sqref="C99:BC99">
    <cfRule type="expression" dxfId="1137" priority="1138">
      <formula>$A$99="Advindo"</formula>
    </cfRule>
  </conditionalFormatting>
  <conditionalFormatting sqref="C99:BC99">
    <cfRule type="expression" dxfId="1136" priority="1137">
      <formula>$A$99="Ñ Plan c/desc"</formula>
    </cfRule>
  </conditionalFormatting>
  <conditionalFormatting sqref="C99:BC99">
    <cfRule type="expression" dxfId="1135" priority="1136">
      <formula>$A$99="Família"</formula>
    </cfRule>
  </conditionalFormatting>
  <conditionalFormatting sqref="C100:BC100">
    <cfRule type="expression" dxfId="1134" priority="1135">
      <formula>$A$100="Planilhado"</formula>
    </cfRule>
  </conditionalFormatting>
  <conditionalFormatting sqref="C100:BC100">
    <cfRule type="expression" dxfId="1133" priority="1134">
      <formula>$A$100="Ñ Plan s/desc"</formula>
    </cfRule>
  </conditionalFormatting>
  <conditionalFormatting sqref="C100:BC100">
    <cfRule type="expression" dxfId="1132" priority="1133">
      <formula>$A$100="Advindo"</formula>
    </cfRule>
  </conditionalFormatting>
  <conditionalFormatting sqref="C100:BC100">
    <cfRule type="expression" dxfId="1131" priority="1132">
      <formula>$A$100="Ñ Plan c/desc"</formula>
    </cfRule>
  </conditionalFormatting>
  <conditionalFormatting sqref="C100:BC100">
    <cfRule type="expression" dxfId="1130" priority="1131">
      <formula>$A$100="Família"</formula>
    </cfRule>
  </conditionalFormatting>
  <conditionalFormatting sqref="C101:BC101">
    <cfRule type="expression" dxfId="1129" priority="1130">
      <formula>$A$101="Planilhado"</formula>
    </cfRule>
  </conditionalFormatting>
  <conditionalFormatting sqref="C101:BC101">
    <cfRule type="expression" dxfId="1128" priority="1129">
      <formula>$A$101="Ñ Plan s/desc"</formula>
    </cfRule>
  </conditionalFormatting>
  <conditionalFormatting sqref="C101:BC101">
    <cfRule type="expression" dxfId="1127" priority="1128">
      <formula>$A$101="Advindo"</formula>
    </cfRule>
  </conditionalFormatting>
  <conditionalFormatting sqref="C101:BC101">
    <cfRule type="expression" dxfId="1126" priority="1127">
      <formula>$A$101="Ñ Plan c/desc"</formula>
    </cfRule>
  </conditionalFormatting>
  <conditionalFormatting sqref="C101:BC101">
    <cfRule type="expression" dxfId="1125" priority="1126">
      <formula>$A$101="Família"</formula>
    </cfRule>
  </conditionalFormatting>
  <conditionalFormatting sqref="C102:BC102">
    <cfRule type="expression" dxfId="1124" priority="1125">
      <formula>$A$102="Planilhado"</formula>
    </cfRule>
  </conditionalFormatting>
  <conditionalFormatting sqref="C102:BC102">
    <cfRule type="expression" dxfId="1123" priority="1124">
      <formula>$A$102="Ñ Plan s/desc"</formula>
    </cfRule>
  </conditionalFormatting>
  <conditionalFormatting sqref="C102:BC102">
    <cfRule type="expression" dxfId="1122" priority="1123">
      <formula>$A$102="Advindo"</formula>
    </cfRule>
  </conditionalFormatting>
  <conditionalFormatting sqref="C102:BC102">
    <cfRule type="expression" dxfId="1121" priority="1122">
      <formula>$A$102="Ñ Plan c/desc"</formula>
    </cfRule>
  </conditionalFormatting>
  <conditionalFormatting sqref="C102:BC102">
    <cfRule type="expression" dxfId="1120" priority="1121">
      <formula>$A$102="Família"</formula>
    </cfRule>
  </conditionalFormatting>
  <conditionalFormatting sqref="C103:BC103">
    <cfRule type="expression" dxfId="1119" priority="1120">
      <formula>$A$103="Planilhado"</formula>
    </cfRule>
  </conditionalFormatting>
  <conditionalFormatting sqref="C103:BC103">
    <cfRule type="expression" dxfId="1118" priority="1119">
      <formula>$A$103="Ñ Plan s/desc"</formula>
    </cfRule>
  </conditionalFormatting>
  <conditionalFormatting sqref="C103:BC103">
    <cfRule type="expression" dxfId="1117" priority="1118">
      <formula>$A$103="Advindo"</formula>
    </cfRule>
  </conditionalFormatting>
  <conditionalFormatting sqref="C103:BC103">
    <cfRule type="expression" dxfId="1116" priority="1117">
      <formula>$A$103="Ñ Plan c/desc"</formula>
    </cfRule>
  </conditionalFormatting>
  <conditionalFormatting sqref="C103:BC103">
    <cfRule type="expression" dxfId="1115" priority="1116">
      <formula>$A$103="Família"</formula>
    </cfRule>
  </conditionalFormatting>
  <conditionalFormatting sqref="C104:BC104">
    <cfRule type="expression" dxfId="1114" priority="1115">
      <formula>$A$104="Planilhado"</formula>
    </cfRule>
  </conditionalFormatting>
  <conditionalFormatting sqref="C104:BC104">
    <cfRule type="expression" dxfId="1113" priority="1114">
      <formula>$A$104="Ñ Plan s/desc"</formula>
    </cfRule>
  </conditionalFormatting>
  <conditionalFormatting sqref="C104:BC104">
    <cfRule type="expression" dxfId="1112" priority="1113">
      <formula>$A$104="Advindo"</formula>
    </cfRule>
  </conditionalFormatting>
  <conditionalFormatting sqref="C104:BC104">
    <cfRule type="expression" dxfId="1111" priority="1112">
      <formula>$A$104="Ñ Plan c/desc"</formula>
    </cfRule>
  </conditionalFormatting>
  <conditionalFormatting sqref="C104:BC104">
    <cfRule type="expression" dxfId="1110" priority="1111">
      <formula>$A$104="Família"</formula>
    </cfRule>
  </conditionalFormatting>
  <conditionalFormatting sqref="C105:BC105">
    <cfRule type="expression" dxfId="1109" priority="1110">
      <formula>$A$105="Planilhado"</formula>
    </cfRule>
  </conditionalFormatting>
  <conditionalFormatting sqref="C105:BC105">
    <cfRule type="expression" dxfId="1108" priority="1109">
      <formula>$A$105="Ñ Plan s/desc"</formula>
    </cfRule>
  </conditionalFormatting>
  <conditionalFormatting sqref="C105:BC105">
    <cfRule type="expression" dxfId="1107" priority="1108">
      <formula>$A$105="Advindo"</formula>
    </cfRule>
  </conditionalFormatting>
  <conditionalFormatting sqref="C105:BC105">
    <cfRule type="expression" dxfId="1106" priority="1107">
      <formula>$A$105="Ñ Plan c/desc"</formula>
    </cfRule>
  </conditionalFormatting>
  <conditionalFormatting sqref="C105:BC105">
    <cfRule type="expression" dxfId="1105" priority="1106">
      <formula>$A$105="Família"</formula>
    </cfRule>
  </conditionalFormatting>
  <conditionalFormatting sqref="C106:BC106">
    <cfRule type="expression" dxfId="1104" priority="1105">
      <formula>$A$106="Planilhado"</formula>
    </cfRule>
  </conditionalFormatting>
  <conditionalFormatting sqref="C106:BC106">
    <cfRule type="expression" dxfId="1103" priority="1104">
      <formula>$A$106="Ñ Plan s/desc"</formula>
    </cfRule>
  </conditionalFormatting>
  <conditionalFormatting sqref="C106:BC106">
    <cfRule type="expression" dxfId="1102" priority="1103">
      <formula>$A$106="Advindo"</formula>
    </cfRule>
  </conditionalFormatting>
  <conditionalFormatting sqref="C106:BC106">
    <cfRule type="expression" dxfId="1101" priority="1102">
      <formula>$A$106="Ñ Plan c/desc"</formula>
    </cfRule>
  </conditionalFormatting>
  <conditionalFormatting sqref="C106:BC106">
    <cfRule type="expression" dxfId="1100" priority="1101">
      <formula>$A$106="Família"</formula>
    </cfRule>
  </conditionalFormatting>
  <conditionalFormatting sqref="C107:BC107">
    <cfRule type="expression" dxfId="1099" priority="1100">
      <formula>$A$107="Planilhado"</formula>
    </cfRule>
  </conditionalFormatting>
  <conditionalFormatting sqref="C107:BC107">
    <cfRule type="expression" dxfId="1098" priority="1099">
      <formula>$A$107="Ñ Plan s/desc"</formula>
    </cfRule>
  </conditionalFormatting>
  <conditionalFormatting sqref="C107:BC107">
    <cfRule type="expression" dxfId="1097" priority="1098">
      <formula>$A$107="Advindo"</formula>
    </cfRule>
  </conditionalFormatting>
  <conditionalFormatting sqref="C107:BC107">
    <cfRule type="expression" dxfId="1096" priority="1097">
      <formula>$A$107="Ñ Plan c/desc"</formula>
    </cfRule>
  </conditionalFormatting>
  <conditionalFormatting sqref="C107:BC107">
    <cfRule type="expression" dxfId="1095" priority="1096">
      <formula>$A$107="Família"</formula>
    </cfRule>
  </conditionalFormatting>
  <conditionalFormatting sqref="C108:BC108">
    <cfRule type="expression" dxfId="1094" priority="1095">
      <formula>$A$108="Planilhado"</formula>
    </cfRule>
  </conditionalFormatting>
  <conditionalFormatting sqref="C108:BC108">
    <cfRule type="expression" dxfId="1093" priority="1094">
      <formula>$A$108="Ñ Plan s/desc"</formula>
    </cfRule>
  </conditionalFormatting>
  <conditionalFormatting sqref="C108:BC108">
    <cfRule type="expression" dxfId="1092" priority="1093">
      <formula>$A$108="Advindo"</formula>
    </cfRule>
  </conditionalFormatting>
  <conditionalFormatting sqref="C108:BC108">
    <cfRule type="expression" dxfId="1091" priority="1092">
      <formula>$A$108="Ñ Plan c/desc"</formula>
    </cfRule>
  </conditionalFormatting>
  <conditionalFormatting sqref="C108:BC108">
    <cfRule type="expression" dxfId="1090" priority="1091">
      <formula>$A$108="Família"</formula>
    </cfRule>
  </conditionalFormatting>
  <conditionalFormatting sqref="C109:BC109">
    <cfRule type="expression" dxfId="1089" priority="1090">
      <formula>$A$109="Planilhado"</formula>
    </cfRule>
  </conditionalFormatting>
  <conditionalFormatting sqref="C109:BC109">
    <cfRule type="expression" dxfId="1088" priority="1089">
      <formula>$A$109="Ñ Plan s/desc"</formula>
    </cfRule>
  </conditionalFormatting>
  <conditionalFormatting sqref="C109:BC109">
    <cfRule type="expression" dxfId="1087" priority="1088">
      <formula>$A$109="Advindo"</formula>
    </cfRule>
  </conditionalFormatting>
  <conditionalFormatting sqref="C109:BC109">
    <cfRule type="expression" dxfId="1086" priority="1087">
      <formula>$A$109="Ñ Plan c/desc"</formula>
    </cfRule>
  </conditionalFormatting>
  <conditionalFormatting sqref="C109:BC109">
    <cfRule type="expression" dxfId="1085" priority="1086">
      <formula>$A$109="Família"</formula>
    </cfRule>
  </conditionalFormatting>
  <conditionalFormatting sqref="C110:BC110">
    <cfRule type="expression" dxfId="1084" priority="1085">
      <formula>$A$110="Planilhado"</formula>
    </cfRule>
  </conditionalFormatting>
  <conditionalFormatting sqref="C110:BC110">
    <cfRule type="expression" dxfId="1083" priority="1084">
      <formula>$A$110="Ñ Plan s/desc"</formula>
    </cfRule>
  </conditionalFormatting>
  <conditionalFormatting sqref="C110:BC110">
    <cfRule type="expression" dxfId="1082" priority="1083">
      <formula>$A$110="Advindo"</formula>
    </cfRule>
  </conditionalFormatting>
  <conditionalFormatting sqref="C110:BC110">
    <cfRule type="expression" dxfId="1081" priority="1082">
      <formula>$A$110="Ñ Plan c/desc"</formula>
    </cfRule>
  </conditionalFormatting>
  <conditionalFormatting sqref="C110:BC110">
    <cfRule type="expression" dxfId="1080" priority="1081">
      <formula>$A$110="Família"</formula>
    </cfRule>
  </conditionalFormatting>
  <conditionalFormatting sqref="C111:BC111">
    <cfRule type="expression" dxfId="1079" priority="1080">
      <formula>$A$111="Planilhado"</formula>
    </cfRule>
  </conditionalFormatting>
  <conditionalFormatting sqref="C111:BC111">
    <cfRule type="expression" dxfId="1078" priority="1079">
      <formula>$A$111="Ñ Plan s/desc"</formula>
    </cfRule>
  </conditionalFormatting>
  <conditionalFormatting sqref="C111:BC111">
    <cfRule type="expression" dxfId="1077" priority="1078">
      <formula>$A$111="Advindo"</formula>
    </cfRule>
  </conditionalFormatting>
  <conditionalFormatting sqref="C111:BC111">
    <cfRule type="expression" dxfId="1076" priority="1077">
      <formula>$A$111="Ñ Plan c/desc"</formula>
    </cfRule>
  </conditionalFormatting>
  <conditionalFormatting sqref="C111:BC111">
    <cfRule type="expression" dxfId="1075" priority="1076">
      <formula>$A$111="Família"</formula>
    </cfRule>
  </conditionalFormatting>
  <conditionalFormatting sqref="C112:BC112">
    <cfRule type="expression" dxfId="1074" priority="1075">
      <formula>$A$112="Planilhado"</formula>
    </cfRule>
  </conditionalFormatting>
  <conditionalFormatting sqref="C112:BC112">
    <cfRule type="expression" dxfId="1073" priority="1074">
      <formula>$A$112="Ñ Plan s/desc"</formula>
    </cfRule>
  </conditionalFormatting>
  <conditionalFormatting sqref="C112:BC112">
    <cfRule type="expression" dxfId="1072" priority="1073">
      <formula>$A$112="Advindo"</formula>
    </cfRule>
  </conditionalFormatting>
  <conditionalFormatting sqref="C112:BC112">
    <cfRule type="expression" dxfId="1071" priority="1072">
      <formula>$A$112="Ñ Plan c/desc"</formula>
    </cfRule>
  </conditionalFormatting>
  <conditionalFormatting sqref="C112:BC112">
    <cfRule type="expression" dxfId="1070" priority="1071">
      <formula>$A$112="Família"</formula>
    </cfRule>
  </conditionalFormatting>
  <conditionalFormatting sqref="C113:BC113">
    <cfRule type="expression" dxfId="1069" priority="1070">
      <formula>$A$113="Planilhado"</formula>
    </cfRule>
  </conditionalFormatting>
  <conditionalFormatting sqref="C113:BC113">
    <cfRule type="expression" dxfId="1068" priority="1069">
      <formula>$A$113="Ñ Plan s/desc"</formula>
    </cfRule>
  </conditionalFormatting>
  <conditionalFormatting sqref="C113:BC113">
    <cfRule type="expression" dxfId="1067" priority="1068">
      <formula>$A$113="Advindo"</formula>
    </cfRule>
  </conditionalFormatting>
  <conditionalFormatting sqref="C113:BC113">
    <cfRule type="expression" dxfId="1066" priority="1067">
      <formula>$A$113="Ñ Plan c/desc"</formula>
    </cfRule>
  </conditionalFormatting>
  <conditionalFormatting sqref="C113:BC113">
    <cfRule type="expression" dxfId="1065" priority="1066">
      <formula>$A$113="Família"</formula>
    </cfRule>
  </conditionalFormatting>
  <conditionalFormatting sqref="C114:BC114">
    <cfRule type="expression" dxfId="1064" priority="1065">
      <formula>$A$114="Planilhado"</formula>
    </cfRule>
  </conditionalFormatting>
  <conditionalFormatting sqref="C114:BC114">
    <cfRule type="expression" dxfId="1063" priority="1064">
      <formula>$A$114="Ñ Plan s/desc"</formula>
    </cfRule>
  </conditionalFormatting>
  <conditionalFormatting sqref="C114:BC114">
    <cfRule type="expression" dxfId="1062" priority="1063">
      <formula>$A$114="Advindo"</formula>
    </cfRule>
  </conditionalFormatting>
  <conditionalFormatting sqref="C114:BC114">
    <cfRule type="expression" dxfId="1061" priority="1062">
      <formula>$A$114="Ñ Plan c/desc"</formula>
    </cfRule>
  </conditionalFormatting>
  <conditionalFormatting sqref="C114:BC114">
    <cfRule type="expression" dxfId="1060" priority="1061">
      <formula>$A$114="Família"</formula>
    </cfRule>
  </conditionalFormatting>
  <conditionalFormatting sqref="C115:BC115">
    <cfRule type="expression" dxfId="1059" priority="1060">
      <formula>$A$115="Planilhado"</formula>
    </cfRule>
  </conditionalFormatting>
  <conditionalFormatting sqref="C115:BC115">
    <cfRule type="expression" dxfId="1058" priority="1059">
      <formula>$A$115="Ñ Plan s/desc"</formula>
    </cfRule>
  </conditionalFormatting>
  <conditionalFormatting sqref="C115:BC115">
    <cfRule type="expression" dxfId="1057" priority="1058">
      <formula>$A$115="Advindo"</formula>
    </cfRule>
  </conditionalFormatting>
  <conditionalFormatting sqref="C115:BC115">
    <cfRule type="expression" dxfId="1056" priority="1057">
      <formula>$A$115="Ñ Plan c/desc"</formula>
    </cfRule>
  </conditionalFormatting>
  <conditionalFormatting sqref="C115:BC115">
    <cfRule type="expression" dxfId="1055" priority="1056">
      <formula>$A$115="Família"</formula>
    </cfRule>
  </conditionalFormatting>
  <conditionalFormatting sqref="C116:BC116">
    <cfRule type="expression" dxfId="1054" priority="1055">
      <formula>$A$116="Planilhado"</formula>
    </cfRule>
  </conditionalFormatting>
  <conditionalFormatting sqref="C116:BC116">
    <cfRule type="expression" dxfId="1053" priority="1054">
      <formula>$A$116="Ñ Plan s/desc"</formula>
    </cfRule>
  </conditionalFormatting>
  <conditionalFormatting sqref="C116:BC116">
    <cfRule type="expression" dxfId="1052" priority="1053">
      <formula>$A$116="Advindo"</formula>
    </cfRule>
  </conditionalFormatting>
  <conditionalFormatting sqref="C116:BC116">
    <cfRule type="expression" dxfId="1051" priority="1052">
      <formula>$A$116="Ñ Plan c/desc"</formula>
    </cfRule>
  </conditionalFormatting>
  <conditionalFormatting sqref="C116:BC116">
    <cfRule type="expression" dxfId="1050" priority="1051">
      <formula>$A$116="Família"</formula>
    </cfRule>
  </conditionalFormatting>
  <conditionalFormatting sqref="C117:BC117">
    <cfRule type="expression" dxfId="1049" priority="1050">
      <formula>$A$117="Planilhado"</formula>
    </cfRule>
  </conditionalFormatting>
  <conditionalFormatting sqref="C117:BC117">
    <cfRule type="expression" dxfId="1048" priority="1049">
      <formula>$A$117="Ñ Plan s/desc"</formula>
    </cfRule>
  </conditionalFormatting>
  <conditionalFormatting sqref="C117:BC117">
    <cfRule type="expression" dxfId="1047" priority="1048">
      <formula>$A$117="Advindo"</formula>
    </cfRule>
  </conditionalFormatting>
  <conditionalFormatting sqref="C117:BC117">
    <cfRule type="expression" dxfId="1046" priority="1047">
      <formula>$A$117="Ñ Plan c/desc"</formula>
    </cfRule>
  </conditionalFormatting>
  <conditionalFormatting sqref="C117:BC117">
    <cfRule type="expression" dxfId="1045" priority="1046">
      <formula>$A$117="Família"</formula>
    </cfRule>
  </conditionalFormatting>
  <conditionalFormatting sqref="C118:BC118">
    <cfRule type="expression" dxfId="1044" priority="1045">
      <formula>$A$118="Planilhado"</formula>
    </cfRule>
  </conditionalFormatting>
  <conditionalFormatting sqref="C118:BC118">
    <cfRule type="expression" dxfId="1043" priority="1044">
      <formula>$A$118="Ñ Plan s/desc"</formula>
    </cfRule>
  </conditionalFormatting>
  <conditionalFormatting sqref="C118:BC118">
    <cfRule type="expression" dxfId="1042" priority="1043">
      <formula>$A$118="Advindo"</formula>
    </cfRule>
  </conditionalFormatting>
  <conditionalFormatting sqref="C118:BC118">
    <cfRule type="expression" dxfId="1041" priority="1042">
      <formula>$A$118="Ñ Plan c/desc"</formula>
    </cfRule>
  </conditionalFormatting>
  <conditionalFormatting sqref="C118:BC118">
    <cfRule type="expression" dxfId="1040" priority="1041">
      <formula>$A$118="Família"</formula>
    </cfRule>
  </conditionalFormatting>
  <conditionalFormatting sqref="C119:BC119">
    <cfRule type="expression" dxfId="1039" priority="1040">
      <formula>$A$119="Planilhado"</formula>
    </cfRule>
  </conditionalFormatting>
  <conditionalFormatting sqref="C119:BC119">
    <cfRule type="expression" dxfId="1038" priority="1039">
      <formula>$A$119="Ñ Plan s/desc"</formula>
    </cfRule>
  </conditionalFormatting>
  <conditionalFormatting sqref="C119:BC119">
    <cfRule type="expression" dxfId="1037" priority="1038">
      <formula>$A$119="Advindo"</formula>
    </cfRule>
  </conditionalFormatting>
  <conditionalFormatting sqref="C119:BC119">
    <cfRule type="expression" dxfId="1036" priority="1037">
      <formula>$A$119="Ñ Plan c/desc"</formula>
    </cfRule>
  </conditionalFormatting>
  <conditionalFormatting sqref="C119:BC119">
    <cfRule type="expression" dxfId="1035" priority="1036">
      <formula>$A$119="Família"</formula>
    </cfRule>
  </conditionalFormatting>
  <conditionalFormatting sqref="C120:BC120">
    <cfRule type="expression" dxfId="1034" priority="1035">
      <formula>$A$120="Planilhado"</formula>
    </cfRule>
  </conditionalFormatting>
  <conditionalFormatting sqref="C120:BC120">
    <cfRule type="expression" dxfId="1033" priority="1034">
      <formula>$A$120="Ñ Plan s/desc"</formula>
    </cfRule>
  </conditionalFormatting>
  <conditionalFormatting sqref="C120:BC120">
    <cfRule type="expression" dxfId="1032" priority="1033">
      <formula>$A$120="Advindo"</formula>
    </cfRule>
  </conditionalFormatting>
  <conditionalFormatting sqref="C120:BC120">
    <cfRule type="expression" dxfId="1031" priority="1032">
      <formula>$A$120="Ñ Plan c/desc"</formula>
    </cfRule>
  </conditionalFormatting>
  <conditionalFormatting sqref="C120:BC120">
    <cfRule type="expression" dxfId="1030" priority="1031">
      <formula>$A$120="Família"</formula>
    </cfRule>
  </conditionalFormatting>
  <conditionalFormatting sqref="C121:BC121">
    <cfRule type="expression" dxfId="1029" priority="1030">
      <formula>$A$121="Planilhado"</formula>
    </cfRule>
  </conditionalFormatting>
  <conditionalFormatting sqref="C121:BC121">
    <cfRule type="expression" dxfId="1028" priority="1029">
      <formula>$A$121="Ñ Plan s/desc"</formula>
    </cfRule>
  </conditionalFormatting>
  <conditionalFormatting sqref="C121:BC121">
    <cfRule type="expression" dxfId="1027" priority="1028">
      <formula>$A$121="Advindo"</formula>
    </cfRule>
  </conditionalFormatting>
  <conditionalFormatting sqref="C121:BC121">
    <cfRule type="expression" dxfId="1026" priority="1027">
      <formula>$A$121="Ñ Plan c/desc"</formula>
    </cfRule>
  </conditionalFormatting>
  <conditionalFormatting sqref="C121:BC121">
    <cfRule type="expression" dxfId="1025" priority="1026">
      <formula>$A$121="Família"</formula>
    </cfRule>
  </conditionalFormatting>
  <conditionalFormatting sqref="C122:BC122">
    <cfRule type="expression" dxfId="1024" priority="1025">
      <formula>$A$122="Planilhado"</formula>
    </cfRule>
  </conditionalFormatting>
  <conditionalFormatting sqref="C122:BC122">
    <cfRule type="expression" dxfId="1023" priority="1024">
      <formula>$A$122="Ñ Plan s/desc"</formula>
    </cfRule>
  </conditionalFormatting>
  <conditionalFormatting sqref="C122:BC122">
    <cfRule type="expression" dxfId="1022" priority="1023">
      <formula>$A$122="Advindo"</formula>
    </cfRule>
  </conditionalFormatting>
  <conditionalFormatting sqref="C122:BC122">
    <cfRule type="expression" dxfId="1021" priority="1022">
      <formula>$A$122="Ñ Plan c/desc"</formula>
    </cfRule>
  </conditionalFormatting>
  <conditionalFormatting sqref="C122:BC122">
    <cfRule type="expression" dxfId="1020" priority="1021">
      <formula>$A$122="Família"</formula>
    </cfRule>
  </conditionalFormatting>
  <conditionalFormatting sqref="C123:BC123">
    <cfRule type="expression" dxfId="1019" priority="1020">
      <formula>$A$123="Planilhado"</formula>
    </cfRule>
  </conditionalFormatting>
  <conditionalFormatting sqref="C123:BC123">
    <cfRule type="expression" dxfId="1018" priority="1019">
      <formula>$A$123="Ñ Plan s/desc"</formula>
    </cfRule>
  </conditionalFormatting>
  <conditionalFormatting sqref="C123:BC123">
    <cfRule type="expression" dxfId="1017" priority="1018">
      <formula>$A$123="Advindo"</formula>
    </cfRule>
  </conditionalFormatting>
  <conditionalFormatting sqref="C123:BC123">
    <cfRule type="expression" dxfId="1016" priority="1017">
      <formula>$A$123="Ñ Plan c/desc"</formula>
    </cfRule>
  </conditionalFormatting>
  <conditionalFormatting sqref="C123:BC123">
    <cfRule type="expression" dxfId="1015" priority="1016">
      <formula>$A$123="Família"</formula>
    </cfRule>
  </conditionalFormatting>
  <conditionalFormatting sqref="C124:BC124">
    <cfRule type="expression" dxfId="1014" priority="1015">
      <formula>$A$124="Planilhado"</formula>
    </cfRule>
  </conditionalFormatting>
  <conditionalFormatting sqref="C124:BC124">
    <cfRule type="expression" dxfId="1013" priority="1014">
      <formula>$A$124="Ñ Plan s/desc"</formula>
    </cfRule>
  </conditionalFormatting>
  <conditionalFormatting sqref="C124:BC124">
    <cfRule type="expression" dxfId="1012" priority="1013">
      <formula>$A$124="Advindo"</formula>
    </cfRule>
  </conditionalFormatting>
  <conditionalFormatting sqref="C124:BC124">
    <cfRule type="expression" dxfId="1011" priority="1012">
      <formula>$A$124="Ñ Plan c/desc"</formula>
    </cfRule>
  </conditionalFormatting>
  <conditionalFormatting sqref="C124:BC124">
    <cfRule type="expression" dxfId="1010" priority="1011">
      <formula>$A$124="Família"</formula>
    </cfRule>
  </conditionalFormatting>
  <conditionalFormatting sqref="C125:BC125">
    <cfRule type="expression" dxfId="1009" priority="1010">
      <formula>$A$125="Planilhado"</formula>
    </cfRule>
  </conditionalFormatting>
  <conditionalFormatting sqref="C125:BC125">
    <cfRule type="expression" dxfId="1008" priority="1009">
      <formula>$A$125="Ñ Plan s/desc"</formula>
    </cfRule>
  </conditionalFormatting>
  <conditionalFormatting sqref="C125:BC125">
    <cfRule type="expression" dxfId="1007" priority="1008">
      <formula>$A$125="Advindo"</formula>
    </cfRule>
  </conditionalFormatting>
  <conditionalFormatting sqref="C125:BC125">
    <cfRule type="expression" dxfId="1006" priority="1007">
      <formula>$A$125="Ñ Plan c/desc"</formula>
    </cfRule>
  </conditionalFormatting>
  <conditionalFormatting sqref="C125:BC125">
    <cfRule type="expression" dxfId="1005" priority="1006">
      <formula>$A$125="Família"</formula>
    </cfRule>
  </conditionalFormatting>
  <conditionalFormatting sqref="C126:BC126">
    <cfRule type="expression" dxfId="1004" priority="1005">
      <formula>$A$126="Planilhado"</formula>
    </cfRule>
  </conditionalFormatting>
  <conditionalFormatting sqref="C126:BC126">
    <cfRule type="expression" dxfId="1003" priority="1004">
      <formula>$A$126="Ñ Plan s/desc"</formula>
    </cfRule>
  </conditionalFormatting>
  <conditionalFormatting sqref="C126:BC126">
    <cfRule type="expression" dxfId="1002" priority="1003">
      <formula>$A$126="Advindo"</formula>
    </cfRule>
  </conditionalFormatting>
  <conditionalFormatting sqref="C126:BC126">
    <cfRule type="expression" dxfId="1001" priority="1002">
      <formula>$A$126="Ñ Plan c/desc"</formula>
    </cfRule>
  </conditionalFormatting>
  <conditionalFormatting sqref="C126:BC126">
    <cfRule type="expression" dxfId="1000" priority="1001">
      <formula>$A$126="Família"</formula>
    </cfRule>
  </conditionalFormatting>
  <conditionalFormatting sqref="C127:BC127">
    <cfRule type="expression" dxfId="999" priority="1000">
      <formula>$A$127="Planilhado"</formula>
    </cfRule>
  </conditionalFormatting>
  <conditionalFormatting sqref="C127:BC127">
    <cfRule type="expression" dxfId="998" priority="999">
      <formula>$A$127="Ñ Plan s/desc"</formula>
    </cfRule>
  </conditionalFormatting>
  <conditionalFormatting sqref="C127:BC127">
    <cfRule type="expression" dxfId="997" priority="998">
      <formula>$A$127="Advindo"</formula>
    </cfRule>
  </conditionalFormatting>
  <conditionalFormatting sqref="C127:BC127">
    <cfRule type="expression" dxfId="996" priority="997">
      <formula>$A$127="Ñ Plan c/desc"</formula>
    </cfRule>
  </conditionalFormatting>
  <conditionalFormatting sqref="C127:BC127">
    <cfRule type="expression" dxfId="995" priority="996">
      <formula>$A$127="Família"</formula>
    </cfRule>
  </conditionalFormatting>
  <conditionalFormatting sqref="C128:BC128">
    <cfRule type="expression" dxfId="994" priority="995">
      <formula>$A$128="Planilhado"</formula>
    </cfRule>
  </conditionalFormatting>
  <conditionalFormatting sqref="C128:BC128">
    <cfRule type="expression" dxfId="993" priority="994">
      <formula>$A$128="Ñ Plan s/desc"</formula>
    </cfRule>
  </conditionalFormatting>
  <conditionalFormatting sqref="C128:BC128">
    <cfRule type="expression" dxfId="992" priority="993">
      <formula>$A$128="Advindo"</formula>
    </cfRule>
  </conditionalFormatting>
  <conditionalFormatting sqref="C128:BC128">
    <cfRule type="expression" dxfId="991" priority="992">
      <formula>$A$128="Ñ Plan c/desc"</formula>
    </cfRule>
  </conditionalFormatting>
  <conditionalFormatting sqref="C128:BC128">
    <cfRule type="expression" dxfId="990" priority="991">
      <formula>$A$128="Família"</formula>
    </cfRule>
  </conditionalFormatting>
  <conditionalFormatting sqref="C129:BC129">
    <cfRule type="expression" dxfId="989" priority="990">
      <formula>$A$129="Planilhado"</formula>
    </cfRule>
  </conditionalFormatting>
  <conditionalFormatting sqref="C129:BC129">
    <cfRule type="expression" dxfId="988" priority="989">
      <formula>$A$129="Ñ Plan s/desc"</formula>
    </cfRule>
  </conditionalFormatting>
  <conditionalFormatting sqref="C129:BC129">
    <cfRule type="expression" dxfId="987" priority="988">
      <formula>$A$129="Advindo"</formula>
    </cfRule>
  </conditionalFormatting>
  <conditionalFormatting sqref="C129:BC129">
    <cfRule type="expression" dxfId="986" priority="987">
      <formula>$A$129="Ñ Plan c/desc"</formula>
    </cfRule>
  </conditionalFormatting>
  <conditionalFormatting sqref="C129:BC129">
    <cfRule type="expression" dxfId="985" priority="986">
      <formula>$A$129="Família"</formula>
    </cfRule>
  </conditionalFormatting>
  <conditionalFormatting sqref="C130:BC130">
    <cfRule type="expression" dxfId="984" priority="985">
      <formula>$A$130="Planilhado"</formula>
    </cfRule>
  </conditionalFormatting>
  <conditionalFormatting sqref="C130:BC130">
    <cfRule type="expression" dxfId="983" priority="984">
      <formula>$A$130="Ñ Plan s/desc"</formula>
    </cfRule>
  </conditionalFormatting>
  <conditionalFormatting sqref="C130:BC130">
    <cfRule type="expression" dxfId="982" priority="983">
      <formula>$A$130="Advindo"</formula>
    </cfRule>
  </conditionalFormatting>
  <conditionalFormatting sqref="C130:BC130">
    <cfRule type="expression" dxfId="981" priority="982">
      <formula>$A$130="Ñ Plan c/desc"</formula>
    </cfRule>
  </conditionalFormatting>
  <conditionalFormatting sqref="C130:BC130">
    <cfRule type="expression" dxfId="980" priority="981">
      <formula>$A$130="Família"</formula>
    </cfRule>
  </conditionalFormatting>
  <conditionalFormatting sqref="C131:BC131">
    <cfRule type="expression" dxfId="979" priority="980">
      <formula>$A$131="Planilhado"</formula>
    </cfRule>
  </conditionalFormatting>
  <conditionalFormatting sqref="C131:BC131">
    <cfRule type="expression" dxfId="978" priority="979">
      <formula>$A$131="Ñ Plan s/desc"</formula>
    </cfRule>
  </conditionalFormatting>
  <conditionalFormatting sqref="C131:BC131">
    <cfRule type="expression" dxfId="977" priority="978">
      <formula>$A$131="Advindo"</formula>
    </cfRule>
  </conditionalFormatting>
  <conditionalFormatting sqref="C131:BC131">
    <cfRule type="expression" dxfId="976" priority="977">
      <formula>$A$131="Ñ Plan c/desc"</formula>
    </cfRule>
  </conditionalFormatting>
  <conditionalFormatting sqref="C131:BC131">
    <cfRule type="expression" dxfId="975" priority="976">
      <formula>$A$131="Família"</formula>
    </cfRule>
  </conditionalFormatting>
  <conditionalFormatting sqref="C132:BC132">
    <cfRule type="expression" dxfId="974" priority="975">
      <formula>$A$132="Planilhado"</formula>
    </cfRule>
  </conditionalFormatting>
  <conditionalFormatting sqref="C132:BC132">
    <cfRule type="expression" dxfId="973" priority="974">
      <formula>$A$132="Ñ Plan s/desc"</formula>
    </cfRule>
  </conditionalFormatting>
  <conditionalFormatting sqref="C132:BC132">
    <cfRule type="expression" dxfId="972" priority="973">
      <formula>$A$132="Advindo"</formula>
    </cfRule>
  </conditionalFormatting>
  <conditionalFormatting sqref="C132:BC132">
    <cfRule type="expression" dxfId="971" priority="972">
      <formula>$A$132="Ñ Plan c/desc"</formula>
    </cfRule>
  </conditionalFormatting>
  <conditionalFormatting sqref="C132:BC132">
    <cfRule type="expression" dxfId="970" priority="971">
      <formula>$A$132="Família"</formula>
    </cfRule>
  </conditionalFormatting>
  <conditionalFormatting sqref="C133:BC133">
    <cfRule type="expression" dxfId="969" priority="970">
      <formula>$A$133="Planilhado"</formula>
    </cfRule>
  </conditionalFormatting>
  <conditionalFormatting sqref="C133:BC133">
    <cfRule type="expression" dxfId="968" priority="969">
      <formula>$A$133="Ñ Plan s/desc"</formula>
    </cfRule>
  </conditionalFormatting>
  <conditionalFormatting sqref="C133:BC133">
    <cfRule type="expression" dxfId="967" priority="968">
      <formula>$A$133="Advindo"</formula>
    </cfRule>
  </conditionalFormatting>
  <conditionalFormatting sqref="C133:BC133">
    <cfRule type="expression" dxfId="966" priority="967">
      <formula>$A$133="Ñ Plan c/desc"</formula>
    </cfRule>
  </conditionalFormatting>
  <conditionalFormatting sqref="C133:BC133">
    <cfRule type="expression" dxfId="965" priority="966">
      <formula>$A$133="Família"</formula>
    </cfRule>
  </conditionalFormatting>
  <conditionalFormatting sqref="C134:BC134">
    <cfRule type="expression" dxfId="964" priority="965">
      <formula>$A$134="Planilhado"</formula>
    </cfRule>
  </conditionalFormatting>
  <conditionalFormatting sqref="C134:BC134">
    <cfRule type="expression" dxfId="963" priority="964">
      <formula>$A$134="Ñ Plan s/desc"</formula>
    </cfRule>
  </conditionalFormatting>
  <conditionalFormatting sqref="C134:BC134">
    <cfRule type="expression" dxfId="962" priority="963">
      <formula>$A$134="Advindo"</formula>
    </cfRule>
  </conditionalFormatting>
  <conditionalFormatting sqref="C134:BC134">
    <cfRule type="expression" dxfId="961" priority="962">
      <formula>$A$134="Ñ Plan c/desc"</formula>
    </cfRule>
  </conditionalFormatting>
  <conditionalFormatting sqref="C134:BC134">
    <cfRule type="expression" dxfId="960" priority="961">
      <formula>$A$134="Família"</formula>
    </cfRule>
  </conditionalFormatting>
  <conditionalFormatting sqref="C135:BC135">
    <cfRule type="expression" dxfId="959" priority="960">
      <formula>$A$135="Planilhado"</formula>
    </cfRule>
  </conditionalFormatting>
  <conditionalFormatting sqref="C135:BC135">
    <cfRule type="expression" dxfId="958" priority="959">
      <formula>$A$135="Ñ Plan s/desc"</formula>
    </cfRule>
  </conditionalFormatting>
  <conditionalFormatting sqref="C135:BC135">
    <cfRule type="expression" dxfId="957" priority="958">
      <formula>$A$135="Advindo"</formula>
    </cfRule>
  </conditionalFormatting>
  <conditionalFormatting sqref="C135:BC135">
    <cfRule type="expression" dxfId="956" priority="957">
      <formula>$A$135="Ñ Plan c/desc"</formula>
    </cfRule>
  </conditionalFormatting>
  <conditionalFormatting sqref="C135:BC135">
    <cfRule type="expression" dxfId="955" priority="956">
      <formula>$A$135="Família"</formula>
    </cfRule>
  </conditionalFormatting>
  <conditionalFormatting sqref="C136:BC136">
    <cfRule type="expression" dxfId="954" priority="955">
      <formula>$A$136="Planilhado"</formula>
    </cfRule>
  </conditionalFormatting>
  <conditionalFormatting sqref="C136:BC136">
    <cfRule type="expression" dxfId="953" priority="954">
      <formula>$A$136="Ñ Plan s/desc"</formula>
    </cfRule>
  </conditionalFormatting>
  <conditionalFormatting sqref="C136:BC136">
    <cfRule type="expression" dxfId="952" priority="953">
      <formula>$A$136="Advindo"</formula>
    </cfRule>
  </conditionalFormatting>
  <conditionalFormatting sqref="C136:BC136">
    <cfRule type="expression" dxfId="951" priority="952">
      <formula>$A$136="Ñ Plan c/desc"</formula>
    </cfRule>
  </conditionalFormatting>
  <conditionalFormatting sqref="C136:BC136">
    <cfRule type="expression" dxfId="950" priority="951">
      <formula>$A$136="Família"</formula>
    </cfRule>
  </conditionalFormatting>
  <conditionalFormatting sqref="C137:BC137">
    <cfRule type="expression" dxfId="949" priority="950">
      <formula>$A$137="Planilhado"</formula>
    </cfRule>
  </conditionalFormatting>
  <conditionalFormatting sqref="C137:BC137">
    <cfRule type="expression" dxfId="948" priority="949">
      <formula>$A$137="Ñ Plan s/desc"</formula>
    </cfRule>
  </conditionalFormatting>
  <conditionalFormatting sqref="C137:BC137">
    <cfRule type="expression" dxfId="947" priority="948">
      <formula>$A$137="Advindo"</formula>
    </cfRule>
  </conditionalFormatting>
  <conditionalFormatting sqref="C137:BC137">
    <cfRule type="expression" dxfId="946" priority="947">
      <formula>$A$137="Ñ Plan c/desc"</formula>
    </cfRule>
  </conditionalFormatting>
  <conditionalFormatting sqref="C137:BC137">
    <cfRule type="expression" dxfId="945" priority="946">
      <formula>$A$137="Família"</formula>
    </cfRule>
  </conditionalFormatting>
  <conditionalFormatting sqref="C138:BC138">
    <cfRule type="expression" dxfId="944" priority="945">
      <formula>$A$138="Planilhado"</formula>
    </cfRule>
  </conditionalFormatting>
  <conditionalFormatting sqref="C138:BC138">
    <cfRule type="expression" dxfId="943" priority="944">
      <formula>$A$138="Ñ Plan s/desc"</formula>
    </cfRule>
  </conditionalFormatting>
  <conditionalFormatting sqref="C138:BC138">
    <cfRule type="expression" dxfId="942" priority="943">
      <formula>$A$138="Advindo"</formula>
    </cfRule>
  </conditionalFormatting>
  <conditionalFormatting sqref="C138:BC138">
    <cfRule type="expression" dxfId="941" priority="942">
      <formula>$A$138="Ñ Plan c/desc"</formula>
    </cfRule>
  </conditionalFormatting>
  <conditionalFormatting sqref="C138:BC138">
    <cfRule type="expression" dxfId="940" priority="941">
      <formula>$A$138="Família"</formula>
    </cfRule>
  </conditionalFormatting>
  <conditionalFormatting sqref="C139:BC139">
    <cfRule type="expression" dxfId="939" priority="940">
      <formula>$A$139="Planilhado"</formula>
    </cfRule>
  </conditionalFormatting>
  <conditionalFormatting sqref="C139:BC139">
    <cfRule type="expression" dxfId="938" priority="939">
      <formula>$A$139="Ñ Plan s/desc"</formula>
    </cfRule>
  </conditionalFormatting>
  <conditionalFormatting sqref="C139:BC139">
    <cfRule type="expression" dxfId="937" priority="938">
      <formula>$A$139="Advindo"</formula>
    </cfRule>
  </conditionalFormatting>
  <conditionalFormatting sqref="C139:BC139">
    <cfRule type="expression" dxfId="936" priority="937">
      <formula>$A$139="Ñ Plan c/desc"</formula>
    </cfRule>
  </conditionalFormatting>
  <conditionalFormatting sqref="C139:BC139">
    <cfRule type="expression" dxfId="935" priority="936">
      <formula>$A$139="Família"</formula>
    </cfRule>
  </conditionalFormatting>
  <conditionalFormatting sqref="C140:BC140">
    <cfRule type="expression" dxfId="934" priority="935">
      <formula>$A$140="Planilhado"</formula>
    </cfRule>
  </conditionalFormatting>
  <conditionalFormatting sqref="C140:BC140">
    <cfRule type="expression" dxfId="933" priority="934">
      <formula>$A$140="Ñ Plan s/desc"</formula>
    </cfRule>
  </conditionalFormatting>
  <conditionalFormatting sqref="C140:BC140">
    <cfRule type="expression" dxfId="932" priority="933">
      <formula>$A$140="Advindo"</formula>
    </cfRule>
  </conditionalFormatting>
  <conditionalFormatting sqref="C140:BC140">
    <cfRule type="expression" dxfId="931" priority="932">
      <formula>$A$140="Ñ Plan c/desc"</formula>
    </cfRule>
  </conditionalFormatting>
  <conditionalFormatting sqref="C140:BC140">
    <cfRule type="expression" dxfId="930" priority="931">
      <formula>$A$140="Família"</formula>
    </cfRule>
  </conditionalFormatting>
  <conditionalFormatting sqref="C141:BC141">
    <cfRule type="expression" dxfId="929" priority="930">
      <formula>$A$141="Planilhado"</formula>
    </cfRule>
  </conditionalFormatting>
  <conditionalFormatting sqref="C141:BC141">
    <cfRule type="expression" dxfId="928" priority="929">
      <formula>$A$141="Ñ Plan s/desc"</formula>
    </cfRule>
  </conditionalFormatting>
  <conditionalFormatting sqref="C141:BC141">
    <cfRule type="expression" dxfId="927" priority="928">
      <formula>$A$141="Advindo"</formula>
    </cfRule>
  </conditionalFormatting>
  <conditionalFormatting sqref="C141:BC141">
    <cfRule type="expression" dxfId="926" priority="927">
      <formula>$A$141="Ñ Plan c/desc"</formula>
    </cfRule>
  </conditionalFormatting>
  <conditionalFormatting sqref="C141:BC141">
    <cfRule type="expression" dxfId="925" priority="926">
      <formula>$A$141="Família"</formula>
    </cfRule>
  </conditionalFormatting>
  <conditionalFormatting sqref="C142:BC142">
    <cfRule type="expression" dxfId="924" priority="925">
      <formula>$A$142="Planilhado"</formula>
    </cfRule>
  </conditionalFormatting>
  <conditionalFormatting sqref="C142:BC142">
    <cfRule type="expression" dxfId="923" priority="924">
      <formula>$A$142="Ñ Plan s/desc"</formula>
    </cfRule>
  </conditionalFormatting>
  <conditionalFormatting sqref="C142:BC142">
    <cfRule type="expression" dxfId="922" priority="923">
      <formula>$A$142="Advindo"</formula>
    </cfRule>
  </conditionalFormatting>
  <conditionalFormatting sqref="C142:BC142">
    <cfRule type="expression" dxfId="921" priority="922">
      <formula>$A$142="Ñ Plan c/desc"</formula>
    </cfRule>
  </conditionalFormatting>
  <conditionalFormatting sqref="C142:BC142">
    <cfRule type="expression" dxfId="920" priority="921">
      <formula>$A$142="Família"</formula>
    </cfRule>
  </conditionalFormatting>
  <conditionalFormatting sqref="C143:BC143">
    <cfRule type="expression" dxfId="919" priority="920">
      <formula>$A$143="Planilhado"</formula>
    </cfRule>
  </conditionalFormatting>
  <conditionalFormatting sqref="C143:BC143">
    <cfRule type="expression" dxfId="918" priority="919">
      <formula>$A$143="Ñ Plan s/desc"</formula>
    </cfRule>
  </conditionalFormatting>
  <conditionalFormatting sqref="C143:BC143">
    <cfRule type="expression" dxfId="917" priority="918">
      <formula>$A$143="Advindo"</formula>
    </cfRule>
  </conditionalFormatting>
  <conditionalFormatting sqref="C143:BC143">
    <cfRule type="expression" dxfId="916" priority="917">
      <formula>$A$143="Ñ Plan c/desc"</formula>
    </cfRule>
  </conditionalFormatting>
  <conditionalFormatting sqref="C143:BC143">
    <cfRule type="expression" dxfId="915" priority="916">
      <formula>$A$143="Família"</formula>
    </cfRule>
  </conditionalFormatting>
  <conditionalFormatting sqref="C144:BC144">
    <cfRule type="expression" dxfId="914" priority="915">
      <formula>$A$144="Planilhado"</formula>
    </cfRule>
  </conditionalFormatting>
  <conditionalFormatting sqref="C144:BC144">
    <cfRule type="expression" dxfId="913" priority="914">
      <formula>$A$144="Ñ Plan s/desc"</formula>
    </cfRule>
  </conditionalFormatting>
  <conditionalFormatting sqref="C144:BC144">
    <cfRule type="expression" dxfId="912" priority="913">
      <formula>$A$144="Advindo"</formula>
    </cfRule>
  </conditionalFormatting>
  <conditionalFormatting sqref="C144:BC144">
    <cfRule type="expression" dxfId="911" priority="912">
      <formula>$A$144="Ñ Plan c/desc"</formula>
    </cfRule>
  </conditionalFormatting>
  <conditionalFormatting sqref="C144:BC144">
    <cfRule type="expression" dxfId="910" priority="911">
      <formula>$A$144="Família"</formula>
    </cfRule>
  </conditionalFormatting>
  <conditionalFormatting sqref="C145:BC145">
    <cfRule type="expression" dxfId="909" priority="910">
      <formula>$A$145="Planilhado"</formula>
    </cfRule>
  </conditionalFormatting>
  <conditionalFormatting sqref="C145:BC145">
    <cfRule type="expression" dxfId="908" priority="909">
      <formula>$A$145="Ñ Plan s/desc"</formula>
    </cfRule>
  </conditionalFormatting>
  <conditionalFormatting sqref="C145:BC145">
    <cfRule type="expression" dxfId="907" priority="908">
      <formula>$A$145="Advindo"</formula>
    </cfRule>
  </conditionalFormatting>
  <conditionalFormatting sqref="C145:BC145">
    <cfRule type="expression" dxfId="906" priority="907">
      <formula>$A$145="Ñ Plan c/desc"</formula>
    </cfRule>
  </conditionalFormatting>
  <conditionalFormatting sqref="C145:BC145">
    <cfRule type="expression" dxfId="905" priority="906">
      <formula>$A$145="Família"</formula>
    </cfRule>
  </conditionalFormatting>
  <conditionalFormatting sqref="C146:BC146">
    <cfRule type="expression" dxfId="904" priority="905">
      <formula>$A$146="Planilhado"</formula>
    </cfRule>
  </conditionalFormatting>
  <conditionalFormatting sqref="C146:BC146">
    <cfRule type="expression" dxfId="903" priority="904">
      <formula>$A$146="Ñ Plan s/desc"</formula>
    </cfRule>
  </conditionalFormatting>
  <conditionalFormatting sqref="C146:BC146">
    <cfRule type="expression" dxfId="902" priority="903">
      <formula>$A$146="Advindo"</formula>
    </cfRule>
  </conditionalFormatting>
  <conditionalFormatting sqref="C146:BC146">
    <cfRule type="expression" dxfId="901" priority="902">
      <formula>$A$146="Ñ Plan c/desc"</formula>
    </cfRule>
  </conditionalFormatting>
  <conditionalFormatting sqref="C146:BC146">
    <cfRule type="expression" dxfId="900" priority="901">
      <formula>$A$146="Família"</formula>
    </cfRule>
  </conditionalFormatting>
  <conditionalFormatting sqref="C147:BC147">
    <cfRule type="expression" dxfId="899" priority="900">
      <formula>$A$147="Planilhado"</formula>
    </cfRule>
  </conditionalFormatting>
  <conditionalFormatting sqref="C147:BC147">
    <cfRule type="expression" dxfId="898" priority="899">
      <formula>$A$147="Ñ Plan s/desc"</formula>
    </cfRule>
  </conditionalFormatting>
  <conditionalFormatting sqref="C147:BC147">
    <cfRule type="expression" dxfId="897" priority="898">
      <formula>$A$147="Advindo"</formula>
    </cfRule>
  </conditionalFormatting>
  <conditionalFormatting sqref="C147:BC147">
    <cfRule type="expression" dxfId="896" priority="897">
      <formula>$A$147="Ñ Plan c/desc"</formula>
    </cfRule>
  </conditionalFormatting>
  <conditionalFormatting sqref="C147:BC147">
    <cfRule type="expression" dxfId="895" priority="896">
      <formula>$A$147="Família"</formula>
    </cfRule>
  </conditionalFormatting>
  <conditionalFormatting sqref="C148:BC148">
    <cfRule type="expression" dxfId="894" priority="895">
      <formula>$A$148="Planilhado"</formula>
    </cfRule>
  </conditionalFormatting>
  <conditionalFormatting sqref="C148:BC148">
    <cfRule type="expression" dxfId="893" priority="894">
      <formula>$A$148="Ñ Plan s/desc"</formula>
    </cfRule>
  </conditionalFormatting>
  <conditionalFormatting sqref="C148:BC148">
    <cfRule type="expression" dxfId="892" priority="893">
      <formula>$A$148="Advindo"</formula>
    </cfRule>
  </conditionalFormatting>
  <conditionalFormatting sqref="C148:BC148">
    <cfRule type="expression" dxfId="891" priority="892">
      <formula>$A$148="Ñ Plan c/desc"</formula>
    </cfRule>
  </conditionalFormatting>
  <conditionalFormatting sqref="C148:BC148">
    <cfRule type="expression" dxfId="890" priority="891">
      <formula>$A$148="Família"</formula>
    </cfRule>
  </conditionalFormatting>
  <conditionalFormatting sqref="C149:BC149">
    <cfRule type="expression" dxfId="889" priority="890">
      <formula>$A$149="Planilhado"</formula>
    </cfRule>
  </conditionalFormatting>
  <conditionalFormatting sqref="C149:BC149">
    <cfRule type="expression" dxfId="888" priority="889">
      <formula>$A$149="Ñ Plan s/desc"</formula>
    </cfRule>
  </conditionalFormatting>
  <conditionalFormatting sqref="C149:BC149">
    <cfRule type="expression" dxfId="887" priority="888">
      <formula>$A$149="Advindo"</formula>
    </cfRule>
  </conditionalFormatting>
  <conditionalFormatting sqref="C149:BC149">
    <cfRule type="expression" dxfId="886" priority="887">
      <formula>$A$149="Ñ Plan c/desc"</formula>
    </cfRule>
  </conditionalFormatting>
  <conditionalFormatting sqref="C149:BC149">
    <cfRule type="expression" dxfId="885" priority="886">
      <formula>$A$149="Família"</formula>
    </cfRule>
  </conditionalFormatting>
  <conditionalFormatting sqref="C150:BC150">
    <cfRule type="expression" dxfId="884" priority="885">
      <formula>$A$150="Planilhado"</formula>
    </cfRule>
  </conditionalFormatting>
  <conditionalFormatting sqref="C150:BC150">
    <cfRule type="expression" dxfId="883" priority="884">
      <formula>$A$150="Ñ Plan s/desc"</formula>
    </cfRule>
  </conditionalFormatting>
  <conditionalFormatting sqref="C150:BC150">
    <cfRule type="expression" dxfId="882" priority="883">
      <formula>$A$150="Advindo"</formula>
    </cfRule>
  </conditionalFormatting>
  <conditionalFormatting sqref="C150:BC150">
    <cfRule type="expression" dxfId="881" priority="882">
      <formula>$A$150="Ñ Plan c/desc"</formula>
    </cfRule>
  </conditionalFormatting>
  <conditionalFormatting sqref="C150:BC150">
    <cfRule type="expression" dxfId="880" priority="881">
      <formula>$A$150="Família"</formula>
    </cfRule>
  </conditionalFormatting>
  <conditionalFormatting sqref="C151:BC151">
    <cfRule type="expression" dxfId="879" priority="880">
      <formula>$A$151="Planilhado"</formula>
    </cfRule>
  </conditionalFormatting>
  <conditionalFormatting sqref="C151:BC151">
    <cfRule type="expression" dxfId="878" priority="879">
      <formula>$A$151="Ñ Plan s/desc"</formula>
    </cfRule>
  </conditionalFormatting>
  <conditionalFormatting sqref="C151:BC151">
    <cfRule type="expression" dxfId="877" priority="878">
      <formula>$A$151="Advindo"</formula>
    </cfRule>
  </conditionalFormatting>
  <conditionalFormatting sqref="C151:BC151">
    <cfRule type="expression" dxfId="876" priority="877">
      <formula>$A$151="Ñ Plan c/desc"</formula>
    </cfRule>
  </conditionalFormatting>
  <conditionalFormatting sqref="C151:BC151">
    <cfRule type="expression" dxfId="875" priority="876">
      <formula>$A$151="Família"</formula>
    </cfRule>
  </conditionalFormatting>
  <conditionalFormatting sqref="C152:BC152">
    <cfRule type="expression" dxfId="874" priority="875">
      <formula>$A$152="Planilhado"</formula>
    </cfRule>
  </conditionalFormatting>
  <conditionalFormatting sqref="C152:BC152">
    <cfRule type="expression" dxfId="873" priority="874">
      <formula>$A$152="Ñ Plan s/desc"</formula>
    </cfRule>
  </conditionalFormatting>
  <conditionalFormatting sqref="C152:BC152">
    <cfRule type="expression" dxfId="872" priority="873">
      <formula>$A$152="Advindo"</formula>
    </cfRule>
  </conditionalFormatting>
  <conditionalFormatting sqref="C152:BC152">
    <cfRule type="expression" dxfId="871" priority="872">
      <formula>$A$152="Ñ Plan c/desc"</formula>
    </cfRule>
  </conditionalFormatting>
  <conditionalFormatting sqref="C152:BC152">
    <cfRule type="expression" dxfId="870" priority="871">
      <formula>$A$152="Família"</formula>
    </cfRule>
  </conditionalFormatting>
  <conditionalFormatting sqref="C153:BC153">
    <cfRule type="expression" dxfId="869" priority="870">
      <formula>$A$153="Planilhado"</formula>
    </cfRule>
  </conditionalFormatting>
  <conditionalFormatting sqref="C153:BC153">
    <cfRule type="expression" dxfId="868" priority="869">
      <formula>$A$153="Ñ Plan s/desc"</formula>
    </cfRule>
  </conditionalFormatting>
  <conditionalFormatting sqref="C153:BC153">
    <cfRule type="expression" dxfId="867" priority="868">
      <formula>$A$153="Advindo"</formula>
    </cfRule>
  </conditionalFormatting>
  <conditionalFormatting sqref="C153:BC153">
    <cfRule type="expression" dxfId="866" priority="867">
      <formula>$A$153="Ñ Plan c/desc"</formula>
    </cfRule>
  </conditionalFormatting>
  <conditionalFormatting sqref="C153:BC153">
    <cfRule type="expression" dxfId="865" priority="866">
      <formula>$A$153="Família"</formula>
    </cfRule>
  </conditionalFormatting>
  <conditionalFormatting sqref="C154:BC154">
    <cfRule type="expression" dxfId="864" priority="865">
      <formula>$A$154="Planilhado"</formula>
    </cfRule>
  </conditionalFormatting>
  <conditionalFormatting sqref="C154:BC154">
    <cfRule type="expression" dxfId="863" priority="864">
      <formula>$A$154="Ñ Plan s/desc"</formula>
    </cfRule>
  </conditionalFormatting>
  <conditionalFormatting sqref="C154:BC154">
    <cfRule type="expression" dxfId="862" priority="863">
      <formula>$A$154="Advindo"</formula>
    </cfRule>
  </conditionalFormatting>
  <conditionalFormatting sqref="C154:BC154">
    <cfRule type="expression" dxfId="861" priority="862">
      <formula>$A$154="Ñ Plan c/desc"</formula>
    </cfRule>
  </conditionalFormatting>
  <conditionalFormatting sqref="C154:BC154">
    <cfRule type="expression" dxfId="860" priority="861">
      <formula>$A$154="Família"</formula>
    </cfRule>
  </conditionalFormatting>
  <conditionalFormatting sqref="C155:BC155">
    <cfRule type="expression" dxfId="859" priority="860">
      <formula>$A$155="Planilhado"</formula>
    </cfRule>
  </conditionalFormatting>
  <conditionalFormatting sqref="C155:BC155">
    <cfRule type="expression" dxfId="858" priority="859">
      <formula>$A$155="Ñ Plan s/desc"</formula>
    </cfRule>
  </conditionalFormatting>
  <conditionalFormatting sqref="C155:BC155">
    <cfRule type="expression" dxfId="857" priority="858">
      <formula>$A$155="Advindo"</formula>
    </cfRule>
  </conditionalFormatting>
  <conditionalFormatting sqref="C155:BC155">
    <cfRule type="expression" dxfId="856" priority="857">
      <formula>$A$155="Ñ Plan c/desc"</formula>
    </cfRule>
  </conditionalFormatting>
  <conditionalFormatting sqref="C155:BC155">
    <cfRule type="expression" dxfId="855" priority="856">
      <formula>$A$155="Família"</formula>
    </cfRule>
  </conditionalFormatting>
  <conditionalFormatting sqref="C156:BC156">
    <cfRule type="expression" dxfId="854" priority="855">
      <formula>$A$156="Planilhado"</formula>
    </cfRule>
  </conditionalFormatting>
  <conditionalFormatting sqref="C156:BC156">
    <cfRule type="expression" dxfId="853" priority="854">
      <formula>$A$156="Ñ Plan s/desc"</formula>
    </cfRule>
  </conditionalFormatting>
  <conditionalFormatting sqref="C156:BC156">
    <cfRule type="expression" dxfId="852" priority="853">
      <formula>$A$156="Advindo"</formula>
    </cfRule>
  </conditionalFormatting>
  <conditionalFormatting sqref="C156:BC156">
    <cfRule type="expression" dxfId="851" priority="852">
      <formula>$A$156="Ñ Plan c/desc"</formula>
    </cfRule>
  </conditionalFormatting>
  <conditionalFormatting sqref="C156:BC156">
    <cfRule type="expression" dxfId="850" priority="851">
      <formula>$A$156="Família"</formula>
    </cfRule>
  </conditionalFormatting>
  <conditionalFormatting sqref="C157:BC157">
    <cfRule type="expression" dxfId="849" priority="850">
      <formula>$A$157="Planilhado"</formula>
    </cfRule>
  </conditionalFormatting>
  <conditionalFormatting sqref="C157:BC157">
    <cfRule type="expression" dxfId="848" priority="849">
      <formula>$A$157="Ñ Plan s/desc"</formula>
    </cfRule>
  </conditionalFormatting>
  <conditionalFormatting sqref="C157:BC157">
    <cfRule type="expression" dxfId="847" priority="848">
      <formula>$A$157="Advindo"</formula>
    </cfRule>
  </conditionalFormatting>
  <conditionalFormatting sqref="C157:BC157">
    <cfRule type="expression" dxfId="846" priority="847">
      <formula>$A$157="Ñ Plan c/desc"</formula>
    </cfRule>
  </conditionalFormatting>
  <conditionalFormatting sqref="C157:BC157">
    <cfRule type="expression" dxfId="845" priority="846">
      <formula>$A$157="Família"</formula>
    </cfRule>
  </conditionalFormatting>
  <conditionalFormatting sqref="C158:BC158">
    <cfRule type="expression" dxfId="844" priority="845">
      <formula>$A$158="Planilhado"</formula>
    </cfRule>
  </conditionalFormatting>
  <conditionalFormatting sqref="C158:BC158">
    <cfRule type="expression" dxfId="843" priority="844">
      <formula>$A$158="Ñ Plan s/desc"</formula>
    </cfRule>
  </conditionalFormatting>
  <conditionalFormatting sqref="C158:BC158">
    <cfRule type="expression" dxfId="842" priority="843">
      <formula>$A$158="Advindo"</formula>
    </cfRule>
  </conditionalFormatting>
  <conditionalFormatting sqref="C158:BC158">
    <cfRule type="expression" dxfId="841" priority="842">
      <formula>$A$158="Ñ Plan c/desc"</formula>
    </cfRule>
  </conditionalFormatting>
  <conditionalFormatting sqref="C158:BC158">
    <cfRule type="expression" dxfId="840" priority="841">
      <formula>$A$158="Família"</formula>
    </cfRule>
  </conditionalFormatting>
  <conditionalFormatting sqref="C159:BC159">
    <cfRule type="expression" dxfId="839" priority="840">
      <formula>$A$159="Planilhado"</formula>
    </cfRule>
  </conditionalFormatting>
  <conditionalFormatting sqref="C159:BC159">
    <cfRule type="expression" dxfId="838" priority="839">
      <formula>$A$159="Ñ Plan s/desc"</formula>
    </cfRule>
  </conditionalFormatting>
  <conditionalFormatting sqref="C159:BC159">
    <cfRule type="expression" dxfId="837" priority="838">
      <formula>$A$159="Advindo"</formula>
    </cfRule>
  </conditionalFormatting>
  <conditionalFormatting sqref="C159:BC159">
    <cfRule type="expression" dxfId="836" priority="837">
      <formula>$A$159="Ñ Plan c/desc"</formula>
    </cfRule>
  </conditionalFormatting>
  <conditionalFormatting sqref="C159:BC159">
    <cfRule type="expression" dxfId="835" priority="836">
      <formula>$A$159="Família"</formula>
    </cfRule>
  </conditionalFormatting>
  <conditionalFormatting sqref="C160:BC160">
    <cfRule type="expression" dxfId="834" priority="835">
      <formula>$A$160="Planilhado"</formula>
    </cfRule>
  </conditionalFormatting>
  <conditionalFormatting sqref="C160:BC160">
    <cfRule type="expression" dxfId="833" priority="834">
      <formula>$A$160="Ñ Plan s/desc"</formula>
    </cfRule>
  </conditionalFormatting>
  <conditionalFormatting sqref="C160:BC160">
    <cfRule type="expression" dxfId="832" priority="833">
      <formula>$A$160="Advindo"</formula>
    </cfRule>
  </conditionalFormatting>
  <conditionalFormatting sqref="C160:BC160">
    <cfRule type="expression" dxfId="831" priority="832">
      <formula>$A$160="Ñ Plan c/desc"</formula>
    </cfRule>
  </conditionalFormatting>
  <conditionalFormatting sqref="C160:BC160">
    <cfRule type="expression" dxfId="830" priority="831">
      <formula>$A$160="Família"</formula>
    </cfRule>
  </conditionalFormatting>
  <conditionalFormatting sqref="C161:BC161">
    <cfRule type="expression" dxfId="829" priority="830">
      <formula>$A$161="Planilhado"</formula>
    </cfRule>
  </conditionalFormatting>
  <conditionalFormatting sqref="C161:BC161">
    <cfRule type="expression" dxfId="828" priority="829">
      <formula>$A$161="Ñ Plan s/desc"</formula>
    </cfRule>
  </conditionalFormatting>
  <conditionalFormatting sqref="C161:BC161">
    <cfRule type="expression" dxfId="827" priority="828">
      <formula>$A$161="Advindo"</formula>
    </cfRule>
  </conditionalFormatting>
  <conditionalFormatting sqref="C161:BC161">
    <cfRule type="expression" dxfId="826" priority="827">
      <formula>$A$161="Ñ Plan c/desc"</formula>
    </cfRule>
  </conditionalFormatting>
  <conditionalFormatting sqref="C161:BC161">
    <cfRule type="expression" dxfId="825" priority="826">
      <formula>$A$161="Família"</formula>
    </cfRule>
  </conditionalFormatting>
  <conditionalFormatting sqref="C162:BC162">
    <cfRule type="expression" dxfId="824" priority="825">
      <formula>$A$162="Planilhado"</formula>
    </cfRule>
  </conditionalFormatting>
  <conditionalFormatting sqref="C162:BC162">
    <cfRule type="expression" dxfId="823" priority="824">
      <formula>$A$162="Ñ Plan s/desc"</formula>
    </cfRule>
  </conditionalFormatting>
  <conditionalFormatting sqref="C162:BC162">
    <cfRule type="expression" dxfId="822" priority="823">
      <formula>$A$162="Advindo"</formula>
    </cfRule>
  </conditionalFormatting>
  <conditionalFormatting sqref="C162:BC162">
    <cfRule type="expression" dxfId="821" priority="822">
      <formula>$A$162="Ñ Plan c/desc"</formula>
    </cfRule>
  </conditionalFormatting>
  <conditionalFormatting sqref="C162:BC162">
    <cfRule type="expression" dxfId="820" priority="821">
      <formula>$A$162="Família"</formula>
    </cfRule>
  </conditionalFormatting>
  <conditionalFormatting sqref="C163:BC163">
    <cfRule type="expression" dxfId="819" priority="820">
      <formula>$A$163="Planilhado"</formula>
    </cfRule>
  </conditionalFormatting>
  <conditionalFormatting sqref="C163:BC163">
    <cfRule type="expression" dxfId="818" priority="819">
      <formula>$A$163="Ñ Plan s/desc"</formula>
    </cfRule>
  </conditionalFormatting>
  <conditionalFormatting sqref="C163:BC163">
    <cfRule type="expression" dxfId="817" priority="818">
      <formula>$A$163="Advindo"</formula>
    </cfRule>
  </conditionalFormatting>
  <conditionalFormatting sqref="C163:BC163">
    <cfRule type="expression" dxfId="816" priority="817">
      <formula>$A$163="Ñ Plan c/desc"</formula>
    </cfRule>
  </conditionalFormatting>
  <conditionalFormatting sqref="C163:BC163">
    <cfRule type="expression" dxfId="815" priority="816">
      <formula>$A$163="Família"</formula>
    </cfRule>
  </conditionalFormatting>
  <conditionalFormatting sqref="C164:BC164">
    <cfRule type="expression" dxfId="814" priority="815">
      <formula>$A$164="Planilhado"</formula>
    </cfRule>
  </conditionalFormatting>
  <conditionalFormatting sqref="C164:BC164">
    <cfRule type="expression" dxfId="813" priority="814">
      <formula>$A$164="Ñ Plan s/desc"</formula>
    </cfRule>
  </conditionalFormatting>
  <conditionalFormatting sqref="C164:BC164">
    <cfRule type="expression" dxfId="812" priority="813">
      <formula>$A$164="Advindo"</formula>
    </cfRule>
  </conditionalFormatting>
  <conditionalFormatting sqref="C164:BC164">
    <cfRule type="expression" dxfId="811" priority="812">
      <formula>$A$164="Ñ Plan c/desc"</formula>
    </cfRule>
  </conditionalFormatting>
  <conditionalFormatting sqref="C164:BC164">
    <cfRule type="expression" dxfId="810" priority="811">
      <formula>$A$164="Família"</formula>
    </cfRule>
  </conditionalFormatting>
  <conditionalFormatting sqref="C165:BC165">
    <cfRule type="expression" dxfId="809" priority="810">
      <formula>$A$165="Planilhado"</formula>
    </cfRule>
  </conditionalFormatting>
  <conditionalFormatting sqref="C165:BC165">
    <cfRule type="expression" dxfId="808" priority="809">
      <formula>$A$165="Ñ Plan s/desc"</formula>
    </cfRule>
  </conditionalFormatting>
  <conditionalFormatting sqref="C165:BC165">
    <cfRule type="expression" dxfId="807" priority="808">
      <formula>$A$165="Advindo"</formula>
    </cfRule>
  </conditionalFormatting>
  <conditionalFormatting sqref="C165:BC165">
    <cfRule type="expression" dxfId="806" priority="807">
      <formula>$A$165="Ñ Plan c/desc"</formula>
    </cfRule>
  </conditionalFormatting>
  <conditionalFormatting sqref="C165:BC165">
    <cfRule type="expression" dxfId="805" priority="806">
      <formula>$A$165="Família"</formula>
    </cfRule>
  </conditionalFormatting>
  <conditionalFormatting sqref="C166:BC166">
    <cfRule type="expression" dxfId="804" priority="805">
      <formula>$A$166="Planilhado"</formula>
    </cfRule>
  </conditionalFormatting>
  <conditionalFormatting sqref="C166:BC166">
    <cfRule type="expression" dxfId="803" priority="804">
      <formula>$A$166="Ñ Plan s/desc"</formula>
    </cfRule>
  </conditionalFormatting>
  <conditionalFormatting sqref="C166:BC166">
    <cfRule type="expression" dxfId="802" priority="803">
      <formula>$A$166="Advindo"</formula>
    </cfRule>
  </conditionalFormatting>
  <conditionalFormatting sqref="C166:BC166">
    <cfRule type="expression" dxfId="801" priority="802">
      <formula>$A$166="Ñ Plan c/desc"</formula>
    </cfRule>
  </conditionalFormatting>
  <conditionalFormatting sqref="C166:BC166">
    <cfRule type="expression" dxfId="800" priority="801">
      <formula>$A$166="Família"</formula>
    </cfRule>
  </conditionalFormatting>
  <conditionalFormatting sqref="C167:BC167">
    <cfRule type="expression" dxfId="799" priority="800">
      <formula>$A$167="Planilhado"</formula>
    </cfRule>
  </conditionalFormatting>
  <conditionalFormatting sqref="C167:BC167">
    <cfRule type="expression" dxfId="798" priority="799">
      <formula>$A$167="Ñ Plan s/desc"</formula>
    </cfRule>
  </conditionalFormatting>
  <conditionalFormatting sqref="C167:BC167">
    <cfRule type="expression" dxfId="797" priority="798">
      <formula>$A$167="Advindo"</formula>
    </cfRule>
  </conditionalFormatting>
  <conditionalFormatting sqref="C167:BC167">
    <cfRule type="expression" dxfId="796" priority="797">
      <formula>$A$167="Ñ Plan c/desc"</formula>
    </cfRule>
  </conditionalFormatting>
  <conditionalFormatting sqref="C167:BC167">
    <cfRule type="expression" dxfId="795" priority="796">
      <formula>$A$167="Família"</formula>
    </cfRule>
  </conditionalFormatting>
  <conditionalFormatting sqref="C168:BC168">
    <cfRule type="expression" dxfId="794" priority="795">
      <formula>$A$168="Planilhado"</formula>
    </cfRule>
  </conditionalFormatting>
  <conditionalFormatting sqref="C168:BC168">
    <cfRule type="expression" dxfId="793" priority="794">
      <formula>$A$168="Ñ Plan s/desc"</formula>
    </cfRule>
  </conditionalFormatting>
  <conditionalFormatting sqref="C168:BC168">
    <cfRule type="expression" dxfId="792" priority="793">
      <formula>$A$168="Advindo"</formula>
    </cfRule>
  </conditionalFormatting>
  <conditionalFormatting sqref="C168:BC168">
    <cfRule type="expression" dxfId="791" priority="792">
      <formula>$A$168="Ñ Plan c/desc"</formula>
    </cfRule>
  </conditionalFormatting>
  <conditionalFormatting sqref="C168:BC168">
    <cfRule type="expression" dxfId="790" priority="791">
      <formula>$A$168="Família"</formula>
    </cfRule>
  </conditionalFormatting>
  <conditionalFormatting sqref="C169:BC169">
    <cfRule type="expression" dxfId="789" priority="790">
      <formula>$A$169="Planilhado"</formula>
    </cfRule>
  </conditionalFormatting>
  <conditionalFormatting sqref="C169:BC169">
    <cfRule type="expression" dxfId="788" priority="789">
      <formula>$A$169="Ñ Plan s/desc"</formula>
    </cfRule>
  </conditionalFormatting>
  <conditionalFormatting sqref="C169:BC169">
    <cfRule type="expression" dxfId="787" priority="788">
      <formula>$A$169="Advindo"</formula>
    </cfRule>
  </conditionalFormatting>
  <conditionalFormatting sqref="C169:BC169">
    <cfRule type="expression" dxfId="786" priority="787">
      <formula>$A$169="Ñ Plan c/desc"</formula>
    </cfRule>
  </conditionalFormatting>
  <conditionalFormatting sqref="C169:BC169">
    <cfRule type="expression" dxfId="785" priority="786">
      <formula>$A$169="Família"</formula>
    </cfRule>
  </conditionalFormatting>
  <conditionalFormatting sqref="C170:BC170">
    <cfRule type="expression" dxfId="784" priority="785">
      <formula>$A$170="Planilhado"</formula>
    </cfRule>
  </conditionalFormatting>
  <conditionalFormatting sqref="C170:BC170">
    <cfRule type="expression" dxfId="783" priority="784">
      <formula>$A$170="Ñ Plan s/desc"</formula>
    </cfRule>
  </conditionalFormatting>
  <conditionalFormatting sqref="C170:BC170">
    <cfRule type="expression" dxfId="782" priority="783">
      <formula>$A$170="Advindo"</formula>
    </cfRule>
  </conditionalFormatting>
  <conditionalFormatting sqref="C170:BC170">
    <cfRule type="expression" dxfId="781" priority="782">
      <formula>$A$170="Ñ Plan c/desc"</formula>
    </cfRule>
  </conditionalFormatting>
  <conditionalFormatting sqref="C170:BC170">
    <cfRule type="expression" dxfId="780" priority="781">
      <formula>$A$170="Família"</formula>
    </cfRule>
  </conditionalFormatting>
  <conditionalFormatting sqref="C171:BC171">
    <cfRule type="expression" dxfId="779" priority="780">
      <formula>$A$171="Planilhado"</formula>
    </cfRule>
  </conditionalFormatting>
  <conditionalFormatting sqref="C171:BC171">
    <cfRule type="expression" dxfId="778" priority="779">
      <formula>$A$171="Ñ Plan s/desc"</formula>
    </cfRule>
  </conditionalFormatting>
  <conditionalFormatting sqref="C171:BC171">
    <cfRule type="expression" dxfId="777" priority="778">
      <formula>$A$171="Advindo"</formula>
    </cfRule>
  </conditionalFormatting>
  <conditionalFormatting sqref="C171:BC171">
    <cfRule type="expression" dxfId="776" priority="777">
      <formula>$A$171="Ñ Plan c/desc"</formula>
    </cfRule>
  </conditionalFormatting>
  <conditionalFormatting sqref="C171:BC171">
    <cfRule type="expression" dxfId="775" priority="776">
      <formula>$A$171="Família"</formula>
    </cfRule>
  </conditionalFormatting>
  <conditionalFormatting sqref="C172:BC172">
    <cfRule type="expression" dxfId="774" priority="775">
      <formula>$A$172="Planilhado"</formula>
    </cfRule>
  </conditionalFormatting>
  <conditionalFormatting sqref="C172:BC172">
    <cfRule type="expression" dxfId="773" priority="774">
      <formula>$A$172="Ñ Plan s/desc"</formula>
    </cfRule>
  </conditionalFormatting>
  <conditionalFormatting sqref="C172:BC172">
    <cfRule type="expression" dxfId="772" priority="773">
      <formula>$A$172="Advindo"</formula>
    </cfRule>
  </conditionalFormatting>
  <conditionalFormatting sqref="C172:BC172">
    <cfRule type="expression" dxfId="771" priority="772">
      <formula>$A$172="Ñ Plan c/desc"</formula>
    </cfRule>
  </conditionalFormatting>
  <conditionalFormatting sqref="C172:BC172">
    <cfRule type="expression" dxfId="770" priority="771">
      <formula>$A$172="Família"</formula>
    </cfRule>
  </conditionalFormatting>
  <conditionalFormatting sqref="C173:BC173">
    <cfRule type="expression" dxfId="769" priority="770">
      <formula>$A$173="Planilhado"</formula>
    </cfRule>
  </conditionalFormatting>
  <conditionalFormatting sqref="C173:BC173">
    <cfRule type="expression" dxfId="768" priority="769">
      <formula>$A$173="Ñ Plan s/desc"</formula>
    </cfRule>
  </conditionalFormatting>
  <conditionalFormatting sqref="C173:BC173">
    <cfRule type="expression" dxfId="767" priority="768">
      <formula>$A$173="Advindo"</formula>
    </cfRule>
  </conditionalFormatting>
  <conditionalFormatting sqref="C173:BC173">
    <cfRule type="expression" dxfId="766" priority="767">
      <formula>$A$173="Ñ Plan c/desc"</formula>
    </cfRule>
  </conditionalFormatting>
  <conditionalFormatting sqref="C173:BC173">
    <cfRule type="expression" dxfId="765" priority="766">
      <formula>$A$173="Família"</formula>
    </cfRule>
  </conditionalFormatting>
  <conditionalFormatting sqref="C174:BC174">
    <cfRule type="expression" dxfId="764" priority="765">
      <formula>$A$174="Planilhado"</formula>
    </cfRule>
  </conditionalFormatting>
  <conditionalFormatting sqref="C174:BC174">
    <cfRule type="expression" dxfId="763" priority="764">
      <formula>$A$174="Ñ Plan s/desc"</formula>
    </cfRule>
  </conditionalFormatting>
  <conditionalFormatting sqref="C174:BC174">
    <cfRule type="expression" dxfId="762" priority="763">
      <formula>$A$174="Advindo"</formula>
    </cfRule>
  </conditionalFormatting>
  <conditionalFormatting sqref="C174:BC174">
    <cfRule type="expression" dxfId="761" priority="762">
      <formula>$A$174="Ñ Plan c/desc"</formula>
    </cfRule>
  </conditionalFormatting>
  <conditionalFormatting sqref="C174:BC174">
    <cfRule type="expression" dxfId="760" priority="761">
      <formula>$A$174="Família"</formula>
    </cfRule>
  </conditionalFormatting>
  <conditionalFormatting sqref="C175:BC175">
    <cfRule type="expression" dxfId="759" priority="760">
      <formula>$A$175="Planilhado"</formula>
    </cfRule>
  </conditionalFormatting>
  <conditionalFormatting sqref="C175:BC175">
    <cfRule type="expression" dxfId="758" priority="759">
      <formula>$A$175="Ñ Plan s/desc"</formula>
    </cfRule>
  </conditionalFormatting>
  <conditionalFormatting sqref="C175:BC175">
    <cfRule type="expression" dxfId="757" priority="758">
      <formula>$A$175="Advindo"</formula>
    </cfRule>
  </conditionalFormatting>
  <conditionalFormatting sqref="C175:BC175">
    <cfRule type="expression" dxfId="756" priority="757">
      <formula>$A$175="Ñ Plan c/desc"</formula>
    </cfRule>
  </conditionalFormatting>
  <conditionalFormatting sqref="C175:BC175">
    <cfRule type="expression" dxfId="755" priority="756">
      <formula>$A$175="Família"</formula>
    </cfRule>
  </conditionalFormatting>
  <conditionalFormatting sqref="C176:BC176">
    <cfRule type="expression" dxfId="754" priority="755">
      <formula>$A$176="Planilhado"</formula>
    </cfRule>
  </conditionalFormatting>
  <conditionalFormatting sqref="C176:BC176">
    <cfRule type="expression" dxfId="753" priority="754">
      <formula>$A$176="Ñ Plan s/desc"</formula>
    </cfRule>
  </conditionalFormatting>
  <conditionalFormatting sqref="C176:BC176">
    <cfRule type="expression" dxfId="752" priority="753">
      <formula>$A$176="Advindo"</formula>
    </cfRule>
  </conditionalFormatting>
  <conditionalFormatting sqref="C176:BC176">
    <cfRule type="expression" dxfId="751" priority="752">
      <formula>$A$176="Ñ Plan c/desc"</formula>
    </cfRule>
  </conditionalFormatting>
  <conditionalFormatting sqref="C176:BC176">
    <cfRule type="expression" dxfId="750" priority="751">
      <formula>$A$176="Família"</formula>
    </cfRule>
  </conditionalFormatting>
  <conditionalFormatting sqref="C177:BC177">
    <cfRule type="expression" dxfId="749" priority="750">
      <formula>$A$177="Planilhado"</formula>
    </cfRule>
  </conditionalFormatting>
  <conditionalFormatting sqref="C177:BC177">
    <cfRule type="expression" dxfId="748" priority="749">
      <formula>$A$177="Ñ Plan s/desc"</formula>
    </cfRule>
  </conditionalFormatting>
  <conditionalFormatting sqref="C177:BC177">
    <cfRule type="expression" dxfId="747" priority="748">
      <formula>$A$177="Advindo"</formula>
    </cfRule>
  </conditionalFormatting>
  <conditionalFormatting sqref="C177:BC177">
    <cfRule type="expression" dxfId="746" priority="747">
      <formula>$A$177="Ñ Plan c/desc"</formula>
    </cfRule>
  </conditionalFormatting>
  <conditionalFormatting sqref="C177:BC177">
    <cfRule type="expression" dxfId="745" priority="746">
      <formula>$A$177="Família"</formula>
    </cfRule>
  </conditionalFormatting>
  <conditionalFormatting sqref="C178:BC178">
    <cfRule type="expression" dxfId="744" priority="745">
      <formula>$A$178="Planilhado"</formula>
    </cfRule>
  </conditionalFormatting>
  <conditionalFormatting sqref="C178:BC178">
    <cfRule type="expression" dxfId="743" priority="744">
      <formula>$A$178="Ñ Plan s/desc"</formula>
    </cfRule>
  </conditionalFormatting>
  <conditionalFormatting sqref="C178:BC178">
    <cfRule type="expression" dxfId="742" priority="743">
      <formula>$A$178="Advindo"</formula>
    </cfRule>
  </conditionalFormatting>
  <conditionalFormatting sqref="C178:BC178">
    <cfRule type="expression" dxfId="741" priority="742">
      <formula>$A$178="Ñ Plan c/desc"</formula>
    </cfRule>
  </conditionalFormatting>
  <conditionalFormatting sqref="C178:BC178">
    <cfRule type="expression" dxfId="740" priority="741">
      <formula>$A$178="Família"</formula>
    </cfRule>
  </conditionalFormatting>
  <conditionalFormatting sqref="C179:BC179">
    <cfRule type="expression" dxfId="739" priority="740">
      <formula>$A$179="Planilhado"</formula>
    </cfRule>
  </conditionalFormatting>
  <conditionalFormatting sqref="C179:BC179">
    <cfRule type="expression" dxfId="738" priority="739">
      <formula>$A$179="Ñ Plan s/desc"</formula>
    </cfRule>
  </conditionalFormatting>
  <conditionalFormatting sqref="C179:BC179">
    <cfRule type="expression" dxfId="737" priority="738">
      <formula>$A$179="Advindo"</formula>
    </cfRule>
  </conditionalFormatting>
  <conditionalFormatting sqref="C179:BC179">
    <cfRule type="expression" dxfId="736" priority="737">
      <formula>$A$179="Ñ Plan c/desc"</formula>
    </cfRule>
  </conditionalFormatting>
  <conditionalFormatting sqref="C179:BC179">
    <cfRule type="expression" dxfId="735" priority="736">
      <formula>$A$179="Família"</formula>
    </cfRule>
  </conditionalFormatting>
  <conditionalFormatting sqref="C180:BC180">
    <cfRule type="expression" dxfId="734" priority="735">
      <formula>$A$180="Planilhado"</formula>
    </cfRule>
  </conditionalFormatting>
  <conditionalFormatting sqref="C180:BC180">
    <cfRule type="expression" dxfId="733" priority="734">
      <formula>$A$180="Ñ Plan s/desc"</formula>
    </cfRule>
  </conditionalFormatting>
  <conditionalFormatting sqref="C180:BC180">
    <cfRule type="expression" dxfId="732" priority="733">
      <formula>$A$180="Advindo"</formula>
    </cfRule>
  </conditionalFormatting>
  <conditionalFormatting sqref="C180:BC180">
    <cfRule type="expression" dxfId="731" priority="732">
      <formula>$A$180="Ñ Plan c/desc"</formula>
    </cfRule>
  </conditionalFormatting>
  <conditionalFormatting sqref="C180:BC180">
    <cfRule type="expression" dxfId="730" priority="731">
      <formula>$A$180="Família"</formula>
    </cfRule>
  </conditionalFormatting>
  <conditionalFormatting sqref="C181:BC181">
    <cfRule type="expression" dxfId="729" priority="730">
      <formula>$A$181="Planilhado"</formula>
    </cfRule>
  </conditionalFormatting>
  <conditionalFormatting sqref="C181:BC181">
    <cfRule type="expression" dxfId="728" priority="729">
      <formula>$A$181="Ñ Plan s/desc"</formula>
    </cfRule>
  </conditionalFormatting>
  <conditionalFormatting sqref="C181:BC181">
    <cfRule type="expression" dxfId="727" priority="728">
      <formula>$A$181="Advindo"</formula>
    </cfRule>
  </conditionalFormatting>
  <conditionalFormatting sqref="C181:BC181">
    <cfRule type="expression" dxfId="726" priority="727">
      <formula>$A$181="Ñ Plan c/desc"</formula>
    </cfRule>
  </conditionalFormatting>
  <conditionalFormatting sqref="C181:BC181">
    <cfRule type="expression" dxfId="725" priority="726">
      <formula>$A$181="Família"</formula>
    </cfRule>
  </conditionalFormatting>
  <conditionalFormatting sqref="C182:BC182">
    <cfRule type="expression" dxfId="724" priority="725">
      <formula>$A$182="Planilhado"</formula>
    </cfRule>
  </conditionalFormatting>
  <conditionalFormatting sqref="C182:BC182">
    <cfRule type="expression" dxfId="723" priority="724">
      <formula>$A$182="Ñ Plan s/desc"</formula>
    </cfRule>
  </conditionalFormatting>
  <conditionalFormatting sqref="C182:BC182">
    <cfRule type="expression" dxfId="722" priority="723">
      <formula>$A$182="Advindo"</formula>
    </cfRule>
  </conditionalFormatting>
  <conditionalFormatting sqref="C182:BC182">
    <cfRule type="expression" dxfId="721" priority="722">
      <formula>$A$182="Ñ Plan c/desc"</formula>
    </cfRule>
  </conditionalFormatting>
  <conditionalFormatting sqref="C182:BC182">
    <cfRule type="expression" dxfId="720" priority="721">
      <formula>$A$182="Família"</formula>
    </cfRule>
  </conditionalFormatting>
  <conditionalFormatting sqref="C183:BC183">
    <cfRule type="expression" dxfId="719" priority="720">
      <formula>$A$183="Planilhado"</formula>
    </cfRule>
  </conditionalFormatting>
  <conditionalFormatting sqref="C183:BC183">
    <cfRule type="expression" dxfId="718" priority="719">
      <formula>$A$183="Ñ Plan s/desc"</formula>
    </cfRule>
  </conditionalFormatting>
  <conditionalFormatting sqref="C183:BC183">
    <cfRule type="expression" dxfId="717" priority="718">
      <formula>$A$183="Advindo"</formula>
    </cfRule>
  </conditionalFormatting>
  <conditionalFormatting sqref="C183:BC183">
    <cfRule type="expression" dxfId="716" priority="717">
      <formula>$A$183="Ñ Plan c/desc"</formula>
    </cfRule>
  </conditionalFormatting>
  <conditionalFormatting sqref="C183:BC183">
    <cfRule type="expression" dxfId="715" priority="716">
      <formula>$A$183="Família"</formula>
    </cfRule>
  </conditionalFormatting>
  <conditionalFormatting sqref="C184:BC184">
    <cfRule type="expression" dxfId="714" priority="715">
      <formula>$A$184="Planilhado"</formula>
    </cfRule>
  </conditionalFormatting>
  <conditionalFormatting sqref="C184:BC184">
    <cfRule type="expression" dxfId="713" priority="714">
      <formula>$A$184="Ñ Plan s/desc"</formula>
    </cfRule>
  </conditionalFormatting>
  <conditionalFormatting sqref="C184:BC184">
    <cfRule type="expression" dxfId="712" priority="713">
      <formula>$A$184="Advindo"</formula>
    </cfRule>
  </conditionalFormatting>
  <conditionalFormatting sqref="C184:BC184">
    <cfRule type="expression" dxfId="711" priority="712">
      <formula>$A$184="Ñ Plan c/desc"</formula>
    </cfRule>
  </conditionalFormatting>
  <conditionalFormatting sqref="C184:BC184">
    <cfRule type="expression" dxfId="710" priority="711">
      <formula>$A$184="Família"</formula>
    </cfRule>
  </conditionalFormatting>
  <conditionalFormatting sqref="C185:BC185">
    <cfRule type="expression" dxfId="709" priority="710">
      <formula>$A$185="Planilhado"</formula>
    </cfRule>
  </conditionalFormatting>
  <conditionalFormatting sqref="C185:BC185">
    <cfRule type="expression" dxfId="708" priority="709">
      <formula>$A$185="Ñ Plan s/desc"</formula>
    </cfRule>
  </conditionalFormatting>
  <conditionalFormatting sqref="C185:BC185">
    <cfRule type="expression" dxfId="707" priority="708">
      <formula>$A$185="Advindo"</formula>
    </cfRule>
  </conditionalFormatting>
  <conditionalFormatting sqref="C185:BC185">
    <cfRule type="expression" dxfId="706" priority="707">
      <formula>$A$185="Ñ Plan c/desc"</formula>
    </cfRule>
  </conditionalFormatting>
  <conditionalFormatting sqref="C185:BC185">
    <cfRule type="expression" dxfId="705" priority="706">
      <formula>$A$185="Família"</formula>
    </cfRule>
  </conditionalFormatting>
  <conditionalFormatting sqref="C186:BC186">
    <cfRule type="expression" dxfId="704" priority="705">
      <formula>$A$186="Planilhado"</formula>
    </cfRule>
  </conditionalFormatting>
  <conditionalFormatting sqref="C186:BC186">
    <cfRule type="expression" dxfId="703" priority="704">
      <formula>$A$186="Ñ Plan s/desc"</formula>
    </cfRule>
  </conditionalFormatting>
  <conditionalFormatting sqref="C186:BC186">
    <cfRule type="expression" dxfId="702" priority="703">
      <formula>$A$186="Advindo"</formula>
    </cfRule>
  </conditionalFormatting>
  <conditionalFormatting sqref="C186:BC186">
    <cfRule type="expression" dxfId="701" priority="702">
      <formula>$A$186="Ñ Plan c/desc"</formula>
    </cfRule>
  </conditionalFormatting>
  <conditionalFormatting sqref="C186:BC186">
    <cfRule type="expression" dxfId="700" priority="701">
      <formula>$A$186="Família"</formula>
    </cfRule>
  </conditionalFormatting>
  <conditionalFormatting sqref="C187:BC187">
    <cfRule type="expression" dxfId="699" priority="700">
      <formula>$A$187="Planilhado"</formula>
    </cfRule>
  </conditionalFormatting>
  <conditionalFormatting sqref="C187:BC187">
    <cfRule type="expression" dxfId="698" priority="699">
      <formula>$A$187="Ñ Plan s/desc"</formula>
    </cfRule>
  </conditionalFormatting>
  <conditionalFormatting sqref="C187:BC187">
    <cfRule type="expression" dxfId="697" priority="698">
      <formula>$A$187="Advindo"</formula>
    </cfRule>
  </conditionalFormatting>
  <conditionalFormatting sqref="C187:BC187">
    <cfRule type="expression" dxfId="696" priority="697">
      <formula>$A$187="Ñ Plan c/desc"</formula>
    </cfRule>
  </conditionalFormatting>
  <conditionalFormatting sqref="C187:BC187">
    <cfRule type="expression" dxfId="695" priority="696">
      <formula>$A$187="Família"</formula>
    </cfRule>
  </conditionalFormatting>
  <conditionalFormatting sqref="C188:BC188">
    <cfRule type="expression" dxfId="694" priority="695">
      <formula>$A$188="Planilhado"</formula>
    </cfRule>
  </conditionalFormatting>
  <conditionalFormatting sqref="C188:BC188">
    <cfRule type="expression" dxfId="693" priority="694">
      <formula>$A$188="Ñ Plan s/desc"</formula>
    </cfRule>
  </conditionalFormatting>
  <conditionalFormatting sqref="C188:BC188">
    <cfRule type="expression" dxfId="692" priority="693">
      <formula>$A$188="Advindo"</formula>
    </cfRule>
  </conditionalFormatting>
  <conditionalFormatting sqref="C188:BC188">
    <cfRule type="expression" dxfId="691" priority="692">
      <formula>$A$188="Ñ Plan c/desc"</formula>
    </cfRule>
  </conditionalFormatting>
  <conditionalFormatting sqref="C188:BC188">
    <cfRule type="expression" dxfId="690" priority="691">
      <formula>$A$188="Família"</formula>
    </cfRule>
  </conditionalFormatting>
  <conditionalFormatting sqref="C189:BC189">
    <cfRule type="expression" dxfId="689" priority="690">
      <formula>$A$189="Planilhado"</formula>
    </cfRule>
  </conditionalFormatting>
  <conditionalFormatting sqref="C189:BC189">
    <cfRule type="expression" dxfId="688" priority="689">
      <formula>$A$189="Ñ Plan s/desc"</formula>
    </cfRule>
  </conditionalFormatting>
  <conditionalFormatting sqref="C189:BC189">
    <cfRule type="expression" dxfId="687" priority="688">
      <formula>$A$189="Advindo"</formula>
    </cfRule>
  </conditionalFormatting>
  <conditionalFormatting sqref="C189:BC189">
    <cfRule type="expression" dxfId="686" priority="687">
      <formula>$A$189="Ñ Plan c/desc"</formula>
    </cfRule>
  </conditionalFormatting>
  <conditionalFormatting sqref="C189:BC189">
    <cfRule type="expression" dxfId="685" priority="686">
      <formula>$A$189="Família"</formula>
    </cfRule>
  </conditionalFormatting>
  <conditionalFormatting sqref="C190:BC190">
    <cfRule type="expression" dxfId="684" priority="685">
      <formula>$A$190="Planilhado"</formula>
    </cfRule>
  </conditionalFormatting>
  <conditionalFormatting sqref="C190:BC190">
    <cfRule type="expression" dxfId="683" priority="684">
      <formula>$A$190="Ñ Plan s/desc"</formula>
    </cfRule>
  </conditionalFormatting>
  <conditionalFormatting sqref="C190:BC190">
    <cfRule type="expression" dxfId="682" priority="683">
      <formula>$A$190="Advindo"</formula>
    </cfRule>
  </conditionalFormatting>
  <conditionalFormatting sqref="C190:BC190">
    <cfRule type="expression" dxfId="681" priority="682">
      <formula>$A$190="Ñ Plan c/desc"</formula>
    </cfRule>
  </conditionalFormatting>
  <conditionalFormatting sqref="C190:BC190">
    <cfRule type="expression" dxfId="680" priority="681">
      <formula>$A$190="Família"</formula>
    </cfRule>
  </conditionalFormatting>
  <conditionalFormatting sqref="C191:BC191">
    <cfRule type="expression" dxfId="679" priority="680">
      <formula>$A$191="Planilhado"</formula>
    </cfRule>
  </conditionalFormatting>
  <conditionalFormatting sqref="C191:BC191">
    <cfRule type="expression" dxfId="678" priority="679">
      <formula>$A$191="Ñ Plan s/desc"</formula>
    </cfRule>
  </conditionalFormatting>
  <conditionalFormatting sqref="C191:BC191">
    <cfRule type="expression" dxfId="677" priority="678">
      <formula>$A$191="Advindo"</formula>
    </cfRule>
  </conditionalFormatting>
  <conditionalFormatting sqref="C191:BC191">
    <cfRule type="expression" dxfId="676" priority="677">
      <formula>$A$191="Ñ Plan c/desc"</formula>
    </cfRule>
  </conditionalFormatting>
  <conditionalFormatting sqref="C191:BC191">
    <cfRule type="expression" dxfId="675" priority="676">
      <formula>$A$191="Família"</formula>
    </cfRule>
  </conditionalFormatting>
  <conditionalFormatting sqref="C192:BC192">
    <cfRule type="expression" dxfId="674" priority="675">
      <formula>$A$192="Planilhado"</formula>
    </cfRule>
  </conditionalFormatting>
  <conditionalFormatting sqref="C192:BC192">
    <cfRule type="expression" dxfId="673" priority="674">
      <formula>$A$192="Ñ Plan s/desc"</formula>
    </cfRule>
  </conditionalFormatting>
  <conditionalFormatting sqref="C192:BC192">
    <cfRule type="expression" dxfId="672" priority="673">
      <formula>$A$192="Advindo"</formula>
    </cfRule>
  </conditionalFormatting>
  <conditionalFormatting sqref="C192:BC192">
    <cfRule type="expression" dxfId="671" priority="672">
      <formula>$A$192="Ñ Plan c/desc"</formula>
    </cfRule>
  </conditionalFormatting>
  <conditionalFormatting sqref="C192:BC192">
    <cfRule type="expression" dxfId="670" priority="671">
      <formula>$A$192="Família"</formula>
    </cfRule>
  </conditionalFormatting>
  <conditionalFormatting sqref="C193:BC193">
    <cfRule type="expression" dxfId="669" priority="670">
      <formula>$A$193="Planilhado"</formula>
    </cfRule>
  </conditionalFormatting>
  <conditionalFormatting sqref="C193:BC193">
    <cfRule type="expression" dxfId="668" priority="669">
      <formula>$A$193="Ñ Plan s/desc"</formula>
    </cfRule>
  </conditionalFormatting>
  <conditionalFormatting sqref="C193:BC193">
    <cfRule type="expression" dxfId="667" priority="668">
      <formula>$A$193="Advindo"</formula>
    </cfRule>
  </conditionalFormatting>
  <conditionalFormatting sqref="C193:BC193">
    <cfRule type="expression" dxfId="666" priority="667">
      <formula>$A$193="Ñ Plan c/desc"</formula>
    </cfRule>
  </conditionalFormatting>
  <conditionalFormatting sqref="C193:BC193">
    <cfRule type="expression" dxfId="665" priority="666">
      <formula>$A$193="Família"</formula>
    </cfRule>
  </conditionalFormatting>
  <conditionalFormatting sqref="C194:BC194">
    <cfRule type="expression" dxfId="664" priority="665">
      <formula>$A$194="Planilhado"</formula>
    </cfRule>
  </conditionalFormatting>
  <conditionalFormatting sqref="C194:BC194">
    <cfRule type="expression" dxfId="663" priority="664">
      <formula>$A$194="Ñ Plan s/desc"</formula>
    </cfRule>
  </conditionalFormatting>
  <conditionalFormatting sqref="C194:BC194">
    <cfRule type="expression" dxfId="662" priority="663">
      <formula>$A$194="Advindo"</formula>
    </cfRule>
  </conditionalFormatting>
  <conditionalFormatting sqref="C194:BC194">
    <cfRule type="expression" dxfId="661" priority="662">
      <formula>$A$194="Ñ Plan c/desc"</formula>
    </cfRule>
  </conditionalFormatting>
  <conditionalFormatting sqref="C194:BC194">
    <cfRule type="expression" dxfId="660" priority="661">
      <formula>$A$194="Família"</formula>
    </cfRule>
  </conditionalFormatting>
  <conditionalFormatting sqref="C195:BC195">
    <cfRule type="expression" dxfId="659" priority="660">
      <formula>$A$195="Planilhado"</formula>
    </cfRule>
  </conditionalFormatting>
  <conditionalFormatting sqref="C195:BC195">
    <cfRule type="expression" dxfId="658" priority="659">
      <formula>$A$195="Ñ Plan s/desc"</formula>
    </cfRule>
  </conditionalFormatting>
  <conditionalFormatting sqref="C195:BC195">
    <cfRule type="expression" dxfId="657" priority="658">
      <formula>$A$195="Advindo"</formula>
    </cfRule>
  </conditionalFormatting>
  <conditionalFormatting sqref="C195:BC195">
    <cfRule type="expression" dxfId="656" priority="657">
      <formula>$A$195="Ñ Plan c/desc"</formula>
    </cfRule>
  </conditionalFormatting>
  <conditionalFormatting sqref="C195:BC195">
    <cfRule type="expression" dxfId="655" priority="656">
      <formula>$A$195="Família"</formula>
    </cfRule>
  </conditionalFormatting>
  <conditionalFormatting sqref="C196:BC196">
    <cfRule type="expression" dxfId="654" priority="655">
      <formula>$A$196="Planilhado"</formula>
    </cfRule>
  </conditionalFormatting>
  <conditionalFormatting sqref="C196:BC196">
    <cfRule type="expression" dxfId="653" priority="654">
      <formula>$A$196="Ñ Plan s/desc"</formula>
    </cfRule>
  </conditionalFormatting>
  <conditionalFormatting sqref="C196:BC196">
    <cfRule type="expression" dxfId="652" priority="653">
      <formula>$A$196="Advindo"</formula>
    </cfRule>
  </conditionalFormatting>
  <conditionalFormatting sqref="C196:BC196">
    <cfRule type="expression" dxfId="651" priority="652">
      <formula>$A$196="Ñ Plan c/desc"</formula>
    </cfRule>
  </conditionalFormatting>
  <conditionalFormatting sqref="C196:BC196">
    <cfRule type="expression" dxfId="650" priority="651">
      <formula>$A$196="Família"</formula>
    </cfRule>
  </conditionalFormatting>
  <conditionalFormatting sqref="C197:BC197">
    <cfRule type="expression" dxfId="649" priority="650">
      <formula>$A$197="Planilhado"</formula>
    </cfRule>
  </conditionalFormatting>
  <conditionalFormatting sqref="C197:BC197">
    <cfRule type="expression" dxfId="648" priority="649">
      <formula>$A$197="Ñ Plan s/desc"</formula>
    </cfRule>
  </conditionalFormatting>
  <conditionalFormatting sqref="C197:BC197">
    <cfRule type="expression" dxfId="647" priority="648">
      <formula>$A$197="Advindo"</formula>
    </cfRule>
  </conditionalFormatting>
  <conditionalFormatting sqref="C197:BC197">
    <cfRule type="expression" dxfId="646" priority="647">
      <formula>$A$197="Ñ Plan c/desc"</formula>
    </cfRule>
  </conditionalFormatting>
  <conditionalFormatting sqref="C197:BC197">
    <cfRule type="expression" dxfId="645" priority="646">
      <formula>$A$197="Família"</formula>
    </cfRule>
  </conditionalFormatting>
  <conditionalFormatting sqref="C198:BC198">
    <cfRule type="expression" dxfId="644" priority="645">
      <formula>$A$198="Planilhado"</formula>
    </cfRule>
  </conditionalFormatting>
  <conditionalFormatting sqref="C198:BC198">
    <cfRule type="expression" dxfId="643" priority="644">
      <formula>$A$198="Ñ Plan s/desc"</formula>
    </cfRule>
  </conditionalFormatting>
  <conditionalFormatting sqref="C198:BC198">
    <cfRule type="expression" dxfId="642" priority="643">
      <formula>$A$198="Advindo"</formula>
    </cfRule>
  </conditionalFormatting>
  <conditionalFormatting sqref="C198:BC198">
    <cfRule type="expression" dxfId="641" priority="642">
      <formula>$A$198="Ñ Plan c/desc"</formula>
    </cfRule>
  </conditionalFormatting>
  <conditionalFormatting sqref="C198:BC198">
    <cfRule type="expression" dxfId="640" priority="641">
      <formula>$A$198="Família"</formula>
    </cfRule>
  </conditionalFormatting>
  <conditionalFormatting sqref="C199:BC199">
    <cfRule type="expression" dxfId="639" priority="640">
      <formula>$A$199="Planilhado"</formula>
    </cfRule>
  </conditionalFormatting>
  <conditionalFormatting sqref="C199:BC199">
    <cfRule type="expression" dxfId="638" priority="639">
      <formula>$A$199="Ñ Plan s/desc"</formula>
    </cfRule>
  </conditionalFormatting>
  <conditionalFormatting sqref="C199:BC199">
    <cfRule type="expression" dxfId="637" priority="638">
      <formula>$A$199="Advindo"</formula>
    </cfRule>
  </conditionalFormatting>
  <conditionalFormatting sqref="C199:BC199">
    <cfRule type="expression" dxfId="636" priority="637">
      <formula>$A$199="Ñ Plan c/desc"</formula>
    </cfRule>
  </conditionalFormatting>
  <conditionalFormatting sqref="C199:BC199">
    <cfRule type="expression" dxfId="635" priority="636">
      <formula>$A$199="Família"</formula>
    </cfRule>
  </conditionalFormatting>
  <conditionalFormatting sqref="C200:BC200">
    <cfRule type="expression" dxfId="634" priority="635">
      <formula>$A$200="Planilhado"</formula>
    </cfRule>
  </conditionalFormatting>
  <conditionalFormatting sqref="C200:BC200">
    <cfRule type="expression" dxfId="633" priority="634">
      <formula>$A$200="Ñ Plan s/desc"</formula>
    </cfRule>
  </conditionalFormatting>
  <conditionalFormatting sqref="C200:BC200">
    <cfRule type="expression" dxfId="632" priority="633">
      <formula>$A$200="Advindo"</formula>
    </cfRule>
  </conditionalFormatting>
  <conditionalFormatting sqref="C200:BC200">
    <cfRule type="expression" dxfId="631" priority="632">
      <formula>$A$200="Ñ Plan c/desc"</formula>
    </cfRule>
  </conditionalFormatting>
  <conditionalFormatting sqref="C200:BC200">
    <cfRule type="expression" dxfId="630" priority="631">
      <formula>$A$200="Família"</formula>
    </cfRule>
  </conditionalFormatting>
  <conditionalFormatting sqref="C201:BC201">
    <cfRule type="expression" dxfId="629" priority="630">
      <formula>$A$201="Planilhado"</formula>
    </cfRule>
  </conditionalFormatting>
  <conditionalFormatting sqref="C201:BC201">
    <cfRule type="expression" dxfId="628" priority="629">
      <formula>$A$201="Ñ Plan s/desc"</formula>
    </cfRule>
  </conditionalFormatting>
  <conditionalFormatting sqref="C201:BC201">
    <cfRule type="expression" dxfId="627" priority="628">
      <formula>$A$201="Advindo"</formula>
    </cfRule>
  </conditionalFormatting>
  <conditionalFormatting sqref="C201:BC201">
    <cfRule type="expression" dxfId="626" priority="627">
      <formula>$A$201="Ñ Plan c/desc"</formula>
    </cfRule>
  </conditionalFormatting>
  <conditionalFormatting sqref="C201:BC201">
    <cfRule type="expression" dxfId="625" priority="626">
      <formula>$A$201="Família"</formula>
    </cfRule>
  </conditionalFormatting>
  <conditionalFormatting sqref="C202:BC202">
    <cfRule type="expression" dxfId="624" priority="625">
      <formula>$A$202="Planilhado"</formula>
    </cfRule>
  </conditionalFormatting>
  <conditionalFormatting sqref="C202:BC202">
    <cfRule type="expression" dxfId="623" priority="624">
      <formula>$A$202="Ñ Plan s/desc"</formula>
    </cfRule>
  </conditionalFormatting>
  <conditionalFormatting sqref="C202:BC202">
    <cfRule type="expression" dxfId="622" priority="623">
      <formula>$A$202="Advindo"</formula>
    </cfRule>
  </conditionalFormatting>
  <conditionalFormatting sqref="C202:BC202">
    <cfRule type="expression" dxfId="621" priority="622">
      <formula>$A$202="Ñ Plan c/desc"</formula>
    </cfRule>
  </conditionalFormatting>
  <conditionalFormatting sqref="C202:BC202">
    <cfRule type="expression" dxfId="620" priority="621">
      <formula>$A$202="Família"</formula>
    </cfRule>
  </conditionalFormatting>
  <conditionalFormatting sqref="C203:BC203">
    <cfRule type="expression" dxfId="619" priority="620">
      <formula>$A$203="Planilhado"</formula>
    </cfRule>
  </conditionalFormatting>
  <conditionalFormatting sqref="C203:BC203">
    <cfRule type="expression" dxfId="618" priority="619">
      <formula>$A$203="Ñ Plan s/desc"</formula>
    </cfRule>
  </conditionalFormatting>
  <conditionalFormatting sqref="C203:BC203">
    <cfRule type="expression" dxfId="617" priority="618">
      <formula>$A$203="Advindo"</formula>
    </cfRule>
  </conditionalFormatting>
  <conditionalFormatting sqref="C203:BC203">
    <cfRule type="expression" dxfId="616" priority="617">
      <formula>$A$203="Ñ Plan c/desc"</formula>
    </cfRule>
  </conditionalFormatting>
  <conditionalFormatting sqref="C203:BC203">
    <cfRule type="expression" dxfId="615" priority="616">
      <formula>$A$203="Família"</formula>
    </cfRule>
  </conditionalFormatting>
  <conditionalFormatting sqref="C204:BC204">
    <cfRule type="expression" dxfId="614" priority="615">
      <formula>$A$204="Planilhado"</formula>
    </cfRule>
  </conditionalFormatting>
  <conditionalFormatting sqref="C204:BC204">
    <cfRule type="expression" dxfId="613" priority="614">
      <formula>$A$204="Ñ Plan s/desc"</formula>
    </cfRule>
  </conditionalFormatting>
  <conditionalFormatting sqref="C204:BC204">
    <cfRule type="expression" dxfId="612" priority="613">
      <formula>$A$204="Advindo"</formula>
    </cfRule>
  </conditionalFormatting>
  <conditionalFormatting sqref="C204:BC204">
    <cfRule type="expression" dxfId="611" priority="612">
      <formula>$A$204="Ñ Plan c/desc"</formula>
    </cfRule>
  </conditionalFormatting>
  <conditionalFormatting sqref="C204:BC204">
    <cfRule type="expression" dxfId="610" priority="611">
      <formula>$A$204="Família"</formula>
    </cfRule>
  </conditionalFormatting>
  <conditionalFormatting sqref="C205:BC205">
    <cfRule type="expression" dxfId="609" priority="610">
      <formula>$A$205="Planilhado"</formula>
    </cfRule>
  </conditionalFormatting>
  <conditionalFormatting sqref="C205:BC205">
    <cfRule type="expression" dxfId="608" priority="609">
      <formula>$A$205="Ñ Plan s/desc"</formula>
    </cfRule>
  </conditionalFormatting>
  <conditionalFormatting sqref="C205:BC205">
    <cfRule type="expression" dxfId="607" priority="608">
      <formula>$A$205="Advindo"</formula>
    </cfRule>
  </conditionalFormatting>
  <conditionalFormatting sqref="C205:BC205">
    <cfRule type="expression" dxfId="606" priority="607">
      <formula>$A$205="Ñ Plan c/desc"</formula>
    </cfRule>
  </conditionalFormatting>
  <conditionalFormatting sqref="C205:BC205">
    <cfRule type="expression" dxfId="605" priority="606">
      <formula>$A$205="Família"</formula>
    </cfRule>
  </conditionalFormatting>
  <conditionalFormatting sqref="C206:BC206">
    <cfRule type="expression" dxfId="604" priority="605">
      <formula>$A$206="Planilhado"</formula>
    </cfRule>
  </conditionalFormatting>
  <conditionalFormatting sqref="C206:BC206">
    <cfRule type="expression" dxfId="603" priority="604">
      <formula>$A$206="Ñ Plan s/desc"</formula>
    </cfRule>
  </conditionalFormatting>
  <conditionalFormatting sqref="C206:BC206">
    <cfRule type="expression" dxfId="602" priority="603">
      <formula>$A$206="Advindo"</formula>
    </cfRule>
  </conditionalFormatting>
  <conditionalFormatting sqref="C206:BC206">
    <cfRule type="expression" dxfId="601" priority="602">
      <formula>$A$206="Ñ Plan c/desc"</formula>
    </cfRule>
  </conditionalFormatting>
  <conditionalFormatting sqref="C206:BC206">
    <cfRule type="expression" dxfId="600" priority="601">
      <formula>$A$206="Família"</formula>
    </cfRule>
  </conditionalFormatting>
  <conditionalFormatting sqref="C207:BC207">
    <cfRule type="expression" dxfId="599" priority="600">
      <formula>$A$207="Planilhado"</formula>
    </cfRule>
  </conditionalFormatting>
  <conditionalFormatting sqref="C207:BC207">
    <cfRule type="expression" dxfId="598" priority="599">
      <formula>$A$207="Ñ Plan s/desc"</formula>
    </cfRule>
  </conditionalFormatting>
  <conditionalFormatting sqref="C207:BC207">
    <cfRule type="expression" dxfId="597" priority="598">
      <formula>$A$207="Advindo"</formula>
    </cfRule>
  </conditionalFormatting>
  <conditionalFormatting sqref="C207:BC207">
    <cfRule type="expression" dxfId="596" priority="597">
      <formula>$A$207="Ñ Plan c/desc"</formula>
    </cfRule>
  </conditionalFormatting>
  <conditionalFormatting sqref="C207:BC207">
    <cfRule type="expression" dxfId="595" priority="596">
      <formula>$A$207="Família"</formula>
    </cfRule>
  </conditionalFormatting>
  <conditionalFormatting sqref="C208:BC208">
    <cfRule type="expression" dxfId="594" priority="595">
      <formula>$A$208="Planilhado"</formula>
    </cfRule>
  </conditionalFormatting>
  <conditionalFormatting sqref="C208:BC208">
    <cfRule type="expression" dxfId="593" priority="594">
      <formula>$A$208="Ñ Plan s/desc"</formula>
    </cfRule>
  </conditionalFormatting>
  <conditionalFormatting sqref="C208:BC208">
    <cfRule type="expression" dxfId="592" priority="593">
      <formula>$A$208="Advindo"</formula>
    </cfRule>
  </conditionalFormatting>
  <conditionalFormatting sqref="C208:BC208">
    <cfRule type="expression" dxfId="591" priority="592">
      <formula>$A$208="Ñ Plan c/desc"</formula>
    </cfRule>
  </conditionalFormatting>
  <conditionalFormatting sqref="C208:BC208">
    <cfRule type="expression" dxfId="590" priority="591">
      <formula>$A$208="Família"</formula>
    </cfRule>
  </conditionalFormatting>
  <conditionalFormatting sqref="C209:BC209">
    <cfRule type="expression" dxfId="589" priority="590">
      <formula>$A$209="Planilhado"</formula>
    </cfRule>
  </conditionalFormatting>
  <conditionalFormatting sqref="C209:BC209">
    <cfRule type="expression" dxfId="588" priority="589">
      <formula>$A$209="Ñ Plan s/desc"</formula>
    </cfRule>
  </conditionalFormatting>
  <conditionalFormatting sqref="C209:BC209">
    <cfRule type="expression" dxfId="587" priority="588">
      <formula>$A$209="Advindo"</formula>
    </cfRule>
  </conditionalFormatting>
  <conditionalFormatting sqref="C209:BC209">
    <cfRule type="expression" dxfId="586" priority="587">
      <formula>$A$209="Ñ Plan c/desc"</formula>
    </cfRule>
  </conditionalFormatting>
  <conditionalFormatting sqref="C209:BC209">
    <cfRule type="expression" dxfId="585" priority="586">
      <formula>$A$209="Família"</formula>
    </cfRule>
  </conditionalFormatting>
  <conditionalFormatting sqref="C210:BC210">
    <cfRule type="expression" dxfId="584" priority="585">
      <formula>$A$210="Planilhado"</formula>
    </cfRule>
  </conditionalFormatting>
  <conditionalFormatting sqref="C210:BC210">
    <cfRule type="expression" dxfId="583" priority="584">
      <formula>$A$210="Ñ Plan s/desc"</formula>
    </cfRule>
  </conditionalFormatting>
  <conditionalFormatting sqref="C210:BC210">
    <cfRule type="expression" dxfId="582" priority="583">
      <formula>$A$210="Advindo"</formula>
    </cfRule>
  </conditionalFormatting>
  <conditionalFormatting sqref="C210:BC210">
    <cfRule type="expression" dxfId="581" priority="582">
      <formula>$A$210="Ñ Plan c/desc"</formula>
    </cfRule>
  </conditionalFormatting>
  <conditionalFormatting sqref="C210:BC210">
    <cfRule type="expression" dxfId="580" priority="581">
      <formula>$A$210="Família"</formula>
    </cfRule>
  </conditionalFormatting>
  <conditionalFormatting sqref="C211:BC211">
    <cfRule type="expression" dxfId="579" priority="580">
      <formula>$A$211="Planilhado"</formula>
    </cfRule>
  </conditionalFormatting>
  <conditionalFormatting sqref="C211:BC211">
    <cfRule type="expression" dxfId="578" priority="579">
      <formula>$A$211="Ñ Plan s/desc"</formula>
    </cfRule>
  </conditionalFormatting>
  <conditionalFormatting sqref="C211:BC211">
    <cfRule type="expression" dxfId="577" priority="578">
      <formula>$A$211="Advindo"</formula>
    </cfRule>
  </conditionalFormatting>
  <conditionalFormatting sqref="C211:BC211">
    <cfRule type="expression" dxfId="576" priority="577">
      <formula>$A$211="Ñ Plan c/desc"</formula>
    </cfRule>
  </conditionalFormatting>
  <conditionalFormatting sqref="C211:BC211">
    <cfRule type="expression" dxfId="575" priority="576">
      <formula>$A$211="Família"</formula>
    </cfRule>
  </conditionalFormatting>
  <conditionalFormatting sqref="C212:BC212">
    <cfRule type="expression" dxfId="574" priority="575">
      <formula>$A$212="Planilhado"</formula>
    </cfRule>
  </conditionalFormatting>
  <conditionalFormatting sqref="C212:BC212">
    <cfRule type="expression" dxfId="573" priority="574">
      <formula>$A$212="Ñ Plan s/desc"</formula>
    </cfRule>
  </conditionalFormatting>
  <conditionalFormatting sqref="C212:BC212">
    <cfRule type="expression" dxfId="572" priority="573">
      <formula>$A$212="Advindo"</formula>
    </cfRule>
  </conditionalFormatting>
  <conditionalFormatting sqref="C212:BC212">
    <cfRule type="expression" dxfId="571" priority="572">
      <formula>$A$212="Ñ Plan c/desc"</formula>
    </cfRule>
  </conditionalFormatting>
  <conditionalFormatting sqref="C212:BC212">
    <cfRule type="expression" dxfId="570" priority="571">
      <formula>$A$212="Família"</formula>
    </cfRule>
  </conditionalFormatting>
  <conditionalFormatting sqref="C213:BC213">
    <cfRule type="expression" dxfId="569" priority="570">
      <formula>$A$213="Planilhado"</formula>
    </cfRule>
  </conditionalFormatting>
  <conditionalFormatting sqref="C213:BC213">
    <cfRule type="expression" dxfId="568" priority="569">
      <formula>$A$213="Ñ Plan s/desc"</formula>
    </cfRule>
  </conditionalFormatting>
  <conditionalFormatting sqref="C213:BC213">
    <cfRule type="expression" dxfId="567" priority="568">
      <formula>$A$213="Advindo"</formula>
    </cfRule>
  </conditionalFormatting>
  <conditionalFormatting sqref="C213:BC213">
    <cfRule type="expression" dxfId="566" priority="567">
      <formula>$A$213="Ñ Plan c/desc"</formula>
    </cfRule>
  </conditionalFormatting>
  <conditionalFormatting sqref="C213:BC213">
    <cfRule type="expression" dxfId="565" priority="566">
      <formula>$A$213="Família"</formula>
    </cfRule>
  </conditionalFormatting>
  <conditionalFormatting sqref="C214:BC214">
    <cfRule type="expression" dxfId="564" priority="565">
      <formula>$A$214="Planilhado"</formula>
    </cfRule>
  </conditionalFormatting>
  <conditionalFormatting sqref="C214:BC214">
    <cfRule type="expression" dxfId="563" priority="564">
      <formula>$A$214="Ñ Plan s/desc"</formula>
    </cfRule>
  </conditionalFormatting>
  <conditionalFormatting sqref="C214:BC214">
    <cfRule type="expression" dxfId="562" priority="563">
      <formula>$A$214="Advindo"</formula>
    </cfRule>
  </conditionalFormatting>
  <conditionalFormatting sqref="C214:BC214">
    <cfRule type="expression" dxfId="561" priority="562">
      <formula>$A$214="Ñ Plan c/desc"</formula>
    </cfRule>
  </conditionalFormatting>
  <conditionalFormatting sqref="C214:BC214">
    <cfRule type="expression" dxfId="560" priority="561">
      <formula>$A$214="Família"</formula>
    </cfRule>
  </conditionalFormatting>
  <conditionalFormatting sqref="C215:BC215">
    <cfRule type="expression" dxfId="559" priority="560">
      <formula>$A$215="Planilhado"</formula>
    </cfRule>
  </conditionalFormatting>
  <conditionalFormatting sqref="C215:BC215">
    <cfRule type="expression" dxfId="558" priority="559">
      <formula>$A$215="Ñ Plan s/desc"</formula>
    </cfRule>
  </conditionalFormatting>
  <conditionalFormatting sqref="C215:BC215">
    <cfRule type="expression" dxfId="557" priority="558">
      <formula>$A$215="Advindo"</formula>
    </cfRule>
  </conditionalFormatting>
  <conditionalFormatting sqref="C215:BC215">
    <cfRule type="expression" dxfId="556" priority="557">
      <formula>$A$215="Ñ Plan c/desc"</formula>
    </cfRule>
  </conditionalFormatting>
  <conditionalFormatting sqref="C215:BC215">
    <cfRule type="expression" dxfId="555" priority="556">
      <formula>$A$215="Família"</formula>
    </cfRule>
  </conditionalFormatting>
  <conditionalFormatting sqref="C216:BC216">
    <cfRule type="expression" dxfId="554" priority="555">
      <formula>$A$216="Planilhado"</formula>
    </cfRule>
  </conditionalFormatting>
  <conditionalFormatting sqref="C216:BC216">
    <cfRule type="expression" dxfId="553" priority="554">
      <formula>$A$216="Ñ Plan s/desc"</formula>
    </cfRule>
  </conditionalFormatting>
  <conditionalFormatting sqref="C216:BC216">
    <cfRule type="expression" dxfId="552" priority="553">
      <formula>$A$216="Advindo"</formula>
    </cfRule>
  </conditionalFormatting>
  <conditionalFormatting sqref="C216:BC216">
    <cfRule type="expression" dxfId="551" priority="552">
      <formula>$A$216="Ñ Plan c/desc"</formula>
    </cfRule>
  </conditionalFormatting>
  <conditionalFormatting sqref="C216:BC216">
    <cfRule type="expression" dxfId="550" priority="551">
      <formula>$A$216="Família"</formula>
    </cfRule>
  </conditionalFormatting>
  <conditionalFormatting sqref="C217:BC217">
    <cfRule type="expression" dxfId="549" priority="550">
      <formula>$A$217="Planilhado"</formula>
    </cfRule>
  </conditionalFormatting>
  <conditionalFormatting sqref="C217:BC217">
    <cfRule type="expression" dxfId="548" priority="549">
      <formula>$A$217="Ñ Plan s/desc"</formula>
    </cfRule>
  </conditionalFormatting>
  <conditionalFormatting sqref="C217:BC217">
    <cfRule type="expression" dxfId="547" priority="548">
      <formula>$A$217="Advindo"</formula>
    </cfRule>
  </conditionalFormatting>
  <conditionalFormatting sqref="C217:BC217">
    <cfRule type="expression" dxfId="546" priority="547">
      <formula>$A$217="Ñ Plan c/desc"</formula>
    </cfRule>
  </conditionalFormatting>
  <conditionalFormatting sqref="C217:BC217">
    <cfRule type="expression" dxfId="545" priority="546">
      <formula>$A$217="Família"</formula>
    </cfRule>
  </conditionalFormatting>
  <conditionalFormatting sqref="C218:BC218">
    <cfRule type="expression" dxfId="544" priority="545">
      <formula>$A$218="Planilhado"</formula>
    </cfRule>
  </conditionalFormatting>
  <conditionalFormatting sqref="C218:BC218">
    <cfRule type="expression" dxfId="543" priority="544">
      <formula>$A$218="Ñ Plan s/desc"</formula>
    </cfRule>
  </conditionalFormatting>
  <conditionalFormatting sqref="C218:BC218">
    <cfRule type="expression" dxfId="542" priority="543">
      <formula>$A$218="Advindo"</formula>
    </cfRule>
  </conditionalFormatting>
  <conditionalFormatting sqref="C218:BC218">
    <cfRule type="expression" dxfId="541" priority="542">
      <formula>$A$218="Ñ Plan c/desc"</formula>
    </cfRule>
  </conditionalFormatting>
  <conditionalFormatting sqref="C218:BC218">
    <cfRule type="expression" dxfId="540" priority="541">
      <formula>$A$218="Família"</formula>
    </cfRule>
  </conditionalFormatting>
  <conditionalFormatting sqref="C219:BC219">
    <cfRule type="expression" dxfId="539" priority="540">
      <formula>$A$219="Planilhado"</formula>
    </cfRule>
  </conditionalFormatting>
  <conditionalFormatting sqref="C219:BC219">
    <cfRule type="expression" dxfId="538" priority="539">
      <formula>$A$219="Ñ Plan s/desc"</formula>
    </cfRule>
  </conditionalFormatting>
  <conditionalFormatting sqref="C219:BC219">
    <cfRule type="expression" dxfId="537" priority="538">
      <formula>$A$219="Advindo"</formula>
    </cfRule>
  </conditionalFormatting>
  <conditionalFormatting sqref="C219:BC219">
    <cfRule type="expression" dxfId="536" priority="537">
      <formula>$A$219="Ñ Plan c/desc"</formula>
    </cfRule>
  </conditionalFormatting>
  <conditionalFormatting sqref="C219:BC219">
    <cfRule type="expression" dxfId="535" priority="536">
      <formula>$A$219="Família"</formula>
    </cfRule>
  </conditionalFormatting>
  <conditionalFormatting sqref="C220:BC220">
    <cfRule type="expression" dxfId="534" priority="535">
      <formula>$A$220="Planilhado"</formula>
    </cfRule>
  </conditionalFormatting>
  <conditionalFormatting sqref="C220:BC220">
    <cfRule type="expression" dxfId="533" priority="534">
      <formula>$A$220="Ñ Plan s/desc"</formula>
    </cfRule>
  </conditionalFormatting>
  <conditionalFormatting sqref="C220:BC220">
    <cfRule type="expression" dxfId="532" priority="533">
      <formula>$A$220="Advindo"</formula>
    </cfRule>
  </conditionalFormatting>
  <conditionalFormatting sqref="C220:BC220">
    <cfRule type="expression" dxfId="531" priority="532">
      <formula>$A$220="Ñ Plan c/desc"</formula>
    </cfRule>
  </conditionalFormatting>
  <conditionalFormatting sqref="C220:BC220">
    <cfRule type="expression" dxfId="530" priority="531">
      <formula>$A$220="Família"</formula>
    </cfRule>
  </conditionalFormatting>
  <conditionalFormatting sqref="C221:BC221">
    <cfRule type="expression" dxfId="529" priority="530">
      <formula>$A$221="Planilhado"</formula>
    </cfRule>
  </conditionalFormatting>
  <conditionalFormatting sqref="C221:BC221">
    <cfRule type="expression" dxfId="528" priority="529">
      <formula>$A$221="Ñ Plan s/desc"</formula>
    </cfRule>
  </conditionalFormatting>
  <conditionalFormatting sqref="C221:BC221">
    <cfRule type="expression" dxfId="527" priority="528">
      <formula>$A$221="Advindo"</formula>
    </cfRule>
  </conditionalFormatting>
  <conditionalFormatting sqref="C221:BC221">
    <cfRule type="expression" dxfId="526" priority="527">
      <formula>$A$221="Ñ Plan c/desc"</formula>
    </cfRule>
  </conditionalFormatting>
  <conditionalFormatting sqref="C221:BC221">
    <cfRule type="expression" dxfId="525" priority="526">
      <formula>$A$221="Família"</formula>
    </cfRule>
  </conditionalFormatting>
  <conditionalFormatting sqref="C222:BC222">
    <cfRule type="expression" dxfId="524" priority="525">
      <formula>$A$222="Planilhado"</formula>
    </cfRule>
  </conditionalFormatting>
  <conditionalFormatting sqref="C222:BC222">
    <cfRule type="expression" dxfId="523" priority="524">
      <formula>$A$222="Ñ Plan s/desc"</formula>
    </cfRule>
  </conditionalFormatting>
  <conditionalFormatting sqref="C222:BC222">
    <cfRule type="expression" dxfId="522" priority="523">
      <formula>$A$222="Advindo"</formula>
    </cfRule>
  </conditionalFormatting>
  <conditionalFormatting sqref="C222:BC222">
    <cfRule type="expression" dxfId="521" priority="522">
      <formula>$A$222="Ñ Plan c/desc"</formula>
    </cfRule>
  </conditionalFormatting>
  <conditionalFormatting sqref="C222:BC222">
    <cfRule type="expression" dxfId="520" priority="521">
      <formula>$A$222="Família"</formula>
    </cfRule>
  </conditionalFormatting>
  <conditionalFormatting sqref="C223:BC223">
    <cfRule type="expression" dxfId="519" priority="520">
      <formula>$A$223="Planilhado"</formula>
    </cfRule>
  </conditionalFormatting>
  <conditionalFormatting sqref="C223:BC223">
    <cfRule type="expression" dxfId="518" priority="519">
      <formula>$A$223="Ñ Plan s/desc"</formula>
    </cfRule>
  </conditionalFormatting>
  <conditionalFormatting sqref="C223:BC223">
    <cfRule type="expression" dxfId="517" priority="518">
      <formula>$A$223="Advindo"</formula>
    </cfRule>
  </conditionalFormatting>
  <conditionalFormatting sqref="C223:BC223">
    <cfRule type="expression" dxfId="516" priority="517">
      <formula>$A$223="Ñ Plan c/desc"</formula>
    </cfRule>
  </conditionalFormatting>
  <conditionalFormatting sqref="C223:BC223">
    <cfRule type="expression" dxfId="515" priority="516">
      <formula>$A$223="Família"</formula>
    </cfRule>
  </conditionalFormatting>
  <conditionalFormatting sqref="C224:BC224">
    <cfRule type="expression" dxfId="514" priority="515">
      <formula>$A$224="Planilhado"</formula>
    </cfRule>
  </conditionalFormatting>
  <conditionalFormatting sqref="C224:BC224">
    <cfRule type="expression" dxfId="513" priority="514">
      <formula>$A$224="Ñ Plan s/desc"</formula>
    </cfRule>
  </conditionalFormatting>
  <conditionalFormatting sqref="C224:BC224">
    <cfRule type="expression" dxfId="512" priority="513">
      <formula>$A$224="Advindo"</formula>
    </cfRule>
  </conditionalFormatting>
  <conditionalFormatting sqref="C224:BC224">
    <cfRule type="expression" dxfId="511" priority="512">
      <formula>$A$224="Ñ Plan c/desc"</formula>
    </cfRule>
  </conditionalFormatting>
  <conditionalFormatting sqref="C224:BC224">
    <cfRule type="expression" dxfId="510" priority="511">
      <formula>$A$224="Família"</formula>
    </cfRule>
  </conditionalFormatting>
  <conditionalFormatting sqref="C225:BC225">
    <cfRule type="expression" dxfId="509" priority="510">
      <formula>$A$225="Planilhado"</formula>
    </cfRule>
  </conditionalFormatting>
  <conditionalFormatting sqref="C225:BC225">
    <cfRule type="expression" dxfId="508" priority="509">
      <formula>$A$225="Ñ Plan s/desc"</formula>
    </cfRule>
  </conditionalFormatting>
  <conditionalFormatting sqref="C225:BC225">
    <cfRule type="expression" dxfId="507" priority="508">
      <formula>$A$225="Advindo"</formula>
    </cfRule>
  </conditionalFormatting>
  <conditionalFormatting sqref="C225:BC225">
    <cfRule type="expression" dxfId="506" priority="507">
      <formula>$A$225="Ñ Plan c/desc"</formula>
    </cfRule>
  </conditionalFormatting>
  <conditionalFormatting sqref="C225:BC225">
    <cfRule type="expression" dxfId="505" priority="506">
      <formula>$A$225="Família"</formula>
    </cfRule>
  </conditionalFormatting>
  <conditionalFormatting sqref="C226:BC226">
    <cfRule type="expression" dxfId="504" priority="505">
      <formula>$A$226="Planilhado"</formula>
    </cfRule>
  </conditionalFormatting>
  <conditionalFormatting sqref="C226:BC226">
    <cfRule type="expression" dxfId="503" priority="504">
      <formula>$A$226="Ñ Plan s/desc"</formula>
    </cfRule>
  </conditionalFormatting>
  <conditionalFormatting sqref="C226:BC226">
    <cfRule type="expression" dxfId="502" priority="503">
      <formula>$A$226="Advindo"</formula>
    </cfRule>
  </conditionalFormatting>
  <conditionalFormatting sqref="C226:BC226">
    <cfRule type="expression" dxfId="501" priority="502">
      <formula>$A$226="Ñ Plan c/desc"</formula>
    </cfRule>
  </conditionalFormatting>
  <conditionalFormatting sqref="C226:BC226">
    <cfRule type="expression" dxfId="500" priority="501">
      <formula>$A$226="Família"</formula>
    </cfRule>
  </conditionalFormatting>
  <conditionalFormatting sqref="C227:BC227">
    <cfRule type="expression" dxfId="499" priority="500">
      <formula>$A$227="Planilhado"</formula>
    </cfRule>
  </conditionalFormatting>
  <conditionalFormatting sqref="C227:BC227">
    <cfRule type="expression" dxfId="498" priority="499">
      <formula>$A$227="Ñ Plan s/desc"</formula>
    </cfRule>
  </conditionalFormatting>
  <conditionalFormatting sqref="C227:BC227">
    <cfRule type="expression" dxfId="497" priority="498">
      <formula>$A$227="Advindo"</formula>
    </cfRule>
  </conditionalFormatting>
  <conditionalFormatting sqref="C227:BC227">
    <cfRule type="expression" dxfId="496" priority="497">
      <formula>$A$227="Ñ Plan c/desc"</formula>
    </cfRule>
  </conditionalFormatting>
  <conditionalFormatting sqref="C227:BC227">
    <cfRule type="expression" dxfId="495" priority="496">
      <formula>$A$227="Família"</formula>
    </cfRule>
  </conditionalFormatting>
  <conditionalFormatting sqref="C228:BC228">
    <cfRule type="expression" dxfId="494" priority="495">
      <formula>$A$228="Planilhado"</formula>
    </cfRule>
  </conditionalFormatting>
  <conditionalFormatting sqref="C228:BC228">
    <cfRule type="expression" dxfId="493" priority="494">
      <formula>$A$228="Ñ Plan s/desc"</formula>
    </cfRule>
  </conditionalFormatting>
  <conditionalFormatting sqref="C228:BC228">
    <cfRule type="expression" dxfId="492" priority="493">
      <formula>$A$228="Advindo"</formula>
    </cfRule>
  </conditionalFormatting>
  <conditionalFormatting sqref="C228:BC228">
    <cfRule type="expression" dxfId="491" priority="492">
      <formula>$A$228="Ñ Plan c/desc"</formula>
    </cfRule>
  </conditionalFormatting>
  <conditionalFormatting sqref="C228:BC228">
    <cfRule type="expression" dxfId="490" priority="491">
      <formula>$A$228="Família"</formula>
    </cfRule>
  </conditionalFormatting>
  <conditionalFormatting sqref="C229:BC229">
    <cfRule type="expression" dxfId="489" priority="490">
      <formula>$A$229="Planilhado"</formula>
    </cfRule>
  </conditionalFormatting>
  <conditionalFormatting sqref="C229:BC229">
    <cfRule type="expression" dxfId="488" priority="489">
      <formula>$A$229="Ñ Plan s/desc"</formula>
    </cfRule>
  </conditionalFormatting>
  <conditionalFormatting sqref="C229:BC229">
    <cfRule type="expression" dxfId="487" priority="488">
      <formula>$A$229="Advindo"</formula>
    </cfRule>
  </conditionalFormatting>
  <conditionalFormatting sqref="C229:BC229">
    <cfRule type="expression" dxfId="486" priority="487">
      <formula>$A$229="Ñ Plan c/desc"</formula>
    </cfRule>
  </conditionalFormatting>
  <conditionalFormatting sqref="C229:BC229">
    <cfRule type="expression" dxfId="485" priority="486">
      <formula>$A$229="Família"</formula>
    </cfRule>
  </conditionalFormatting>
  <conditionalFormatting sqref="C230:BC230">
    <cfRule type="expression" dxfId="484" priority="485">
      <formula>$A$230="Planilhado"</formula>
    </cfRule>
  </conditionalFormatting>
  <conditionalFormatting sqref="C230:BC230">
    <cfRule type="expression" dxfId="483" priority="484">
      <formula>$A$230="Ñ Plan s/desc"</formula>
    </cfRule>
  </conditionalFormatting>
  <conditionalFormatting sqref="C230:BC230">
    <cfRule type="expression" dxfId="482" priority="483">
      <formula>$A$230="Advindo"</formula>
    </cfRule>
  </conditionalFormatting>
  <conditionalFormatting sqref="C230:BC230">
    <cfRule type="expression" dxfId="481" priority="482">
      <formula>$A$230="Ñ Plan c/desc"</formula>
    </cfRule>
  </conditionalFormatting>
  <conditionalFormatting sqref="C230:BC230">
    <cfRule type="expression" dxfId="480" priority="481">
      <formula>$A$230="Família"</formula>
    </cfRule>
  </conditionalFormatting>
  <conditionalFormatting sqref="C231:BC231">
    <cfRule type="expression" dxfId="479" priority="480">
      <formula>$A$231="Planilhado"</formula>
    </cfRule>
  </conditionalFormatting>
  <conditionalFormatting sqref="C231:BC231">
    <cfRule type="expression" dxfId="478" priority="479">
      <formula>$A$231="Ñ Plan s/desc"</formula>
    </cfRule>
  </conditionalFormatting>
  <conditionalFormatting sqref="C231:BC231">
    <cfRule type="expression" dxfId="477" priority="478">
      <formula>$A$231="Advindo"</formula>
    </cfRule>
  </conditionalFormatting>
  <conditionalFormatting sqref="C231:BC231">
    <cfRule type="expression" dxfId="476" priority="477">
      <formula>$A$231="Ñ Plan c/desc"</formula>
    </cfRule>
  </conditionalFormatting>
  <conditionalFormatting sqref="C231:BC231">
    <cfRule type="expression" dxfId="475" priority="476">
      <formula>$A$231="Família"</formula>
    </cfRule>
  </conditionalFormatting>
  <conditionalFormatting sqref="C232:BC232">
    <cfRule type="expression" dxfId="474" priority="475">
      <formula>$A$232="Planilhado"</formula>
    </cfRule>
  </conditionalFormatting>
  <conditionalFormatting sqref="C232:BC232">
    <cfRule type="expression" dxfId="473" priority="474">
      <formula>$A$232="Ñ Plan s/desc"</formula>
    </cfRule>
  </conditionalFormatting>
  <conditionalFormatting sqref="C232:BC232">
    <cfRule type="expression" dxfId="472" priority="473">
      <formula>$A$232="Advindo"</formula>
    </cfRule>
  </conditionalFormatting>
  <conditionalFormatting sqref="C232:BC232">
    <cfRule type="expression" dxfId="471" priority="472">
      <formula>$A$232="Ñ Plan c/desc"</formula>
    </cfRule>
  </conditionalFormatting>
  <conditionalFormatting sqref="C232:BC232">
    <cfRule type="expression" dxfId="470" priority="471">
      <formula>$A$232="Família"</formula>
    </cfRule>
  </conditionalFormatting>
  <conditionalFormatting sqref="C233:BC233">
    <cfRule type="expression" dxfId="469" priority="470">
      <formula>$A$233="Planilhado"</formula>
    </cfRule>
  </conditionalFormatting>
  <conditionalFormatting sqref="C233:BC233">
    <cfRule type="expression" dxfId="468" priority="469">
      <formula>$A$233="Ñ Plan s/desc"</formula>
    </cfRule>
  </conditionalFormatting>
  <conditionalFormatting sqref="C233:BC233">
    <cfRule type="expression" dxfId="467" priority="468">
      <formula>$A$233="Advindo"</formula>
    </cfRule>
  </conditionalFormatting>
  <conditionalFormatting sqref="C233:BC233">
    <cfRule type="expression" dxfId="466" priority="467">
      <formula>$A$233="Ñ Plan c/desc"</formula>
    </cfRule>
  </conditionalFormatting>
  <conditionalFormatting sqref="C233:BC233">
    <cfRule type="expression" dxfId="465" priority="466">
      <formula>$A$233="Família"</formula>
    </cfRule>
  </conditionalFormatting>
  <conditionalFormatting sqref="C234:BC234">
    <cfRule type="expression" dxfId="464" priority="465">
      <formula>$A$234="Planilhado"</formula>
    </cfRule>
  </conditionalFormatting>
  <conditionalFormatting sqref="C234:BC234">
    <cfRule type="expression" dxfId="463" priority="464">
      <formula>$A$234="Ñ Plan s/desc"</formula>
    </cfRule>
  </conditionalFormatting>
  <conditionalFormatting sqref="C234:BC234">
    <cfRule type="expression" dxfId="462" priority="463">
      <formula>$A$234="Advindo"</formula>
    </cfRule>
  </conditionalFormatting>
  <conditionalFormatting sqref="C234:BC234">
    <cfRule type="expression" dxfId="461" priority="462">
      <formula>$A$234="Ñ Plan c/desc"</formula>
    </cfRule>
  </conditionalFormatting>
  <conditionalFormatting sqref="C234:BC234">
    <cfRule type="expression" dxfId="460" priority="461">
      <formula>$A$234="Família"</formula>
    </cfRule>
  </conditionalFormatting>
  <conditionalFormatting sqref="C235:BC235">
    <cfRule type="expression" dxfId="459" priority="460">
      <formula>$A$235="Planilhado"</formula>
    </cfRule>
  </conditionalFormatting>
  <conditionalFormatting sqref="C235:BC235">
    <cfRule type="expression" dxfId="458" priority="459">
      <formula>$A$235="Ñ Plan s/desc"</formula>
    </cfRule>
  </conditionalFormatting>
  <conditionalFormatting sqref="C235:BC235">
    <cfRule type="expression" dxfId="457" priority="458">
      <formula>$A$235="Advindo"</formula>
    </cfRule>
  </conditionalFormatting>
  <conditionalFormatting sqref="C235:BC235">
    <cfRule type="expression" dxfId="456" priority="457">
      <formula>$A$235="Ñ Plan c/desc"</formula>
    </cfRule>
  </conditionalFormatting>
  <conditionalFormatting sqref="C235:BC235">
    <cfRule type="expression" dxfId="455" priority="456">
      <formula>$A$235="Família"</formula>
    </cfRule>
  </conditionalFormatting>
  <conditionalFormatting sqref="C236:BC236">
    <cfRule type="expression" dxfId="454" priority="455">
      <formula>$A$236="Planilhado"</formula>
    </cfRule>
  </conditionalFormatting>
  <conditionalFormatting sqref="C236:BC236">
    <cfRule type="expression" dxfId="453" priority="454">
      <formula>$A$236="Ñ Plan s/desc"</formula>
    </cfRule>
  </conditionalFormatting>
  <conditionalFormatting sqref="C236:BC236">
    <cfRule type="expression" dxfId="452" priority="453">
      <formula>$A$236="Advindo"</formula>
    </cfRule>
  </conditionalFormatting>
  <conditionalFormatting sqref="C236:BC236">
    <cfRule type="expression" dxfId="451" priority="452">
      <formula>$A$236="Ñ Plan c/desc"</formula>
    </cfRule>
  </conditionalFormatting>
  <conditionalFormatting sqref="C236:BC236">
    <cfRule type="expression" dxfId="450" priority="451">
      <formula>$A$236="Família"</formula>
    </cfRule>
  </conditionalFormatting>
  <conditionalFormatting sqref="C237:BC237">
    <cfRule type="expression" dxfId="449" priority="450">
      <formula>$A$237="Planilhado"</formula>
    </cfRule>
  </conditionalFormatting>
  <conditionalFormatting sqref="C237:BC237">
    <cfRule type="expression" dxfId="448" priority="449">
      <formula>$A$237="Ñ Plan s/desc"</formula>
    </cfRule>
  </conditionalFormatting>
  <conditionalFormatting sqref="C237:BC237">
    <cfRule type="expression" dxfId="447" priority="448">
      <formula>$A$237="Advindo"</formula>
    </cfRule>
  </conditionalFormatting>
  <conditionalFormatting sqref="C237:BC237">
    <cfRule type="expression" dxfId="446" priority="447">
      <formula>$A$237="Ñ Plan c/desc"</formula>
    </cfRule>
  </conditionalFormatting>
  <conditionalFormatting sqref="C237:BC237">
    <cfRule type="expression" dxfId="445" priority="446">
      <formula>$A$237="Família"</formula>
    </cfRule>
  </conditionalFormatting>
  <conditionalFormatting sqref="C238:BC238">
    <cfRule type="expression" dxfId="444" priority="445">
      <formula>$A$238="Planilhado"</formula>
    </cfRule>
  </conditionalFormatting>
  <conditionalFormatting sqref="C238:BC238">
    <cfRule type="expression" dxfId="443" priority="444">
      <formula>$A$238="Ñ Plan s/desc"</formula>
    </cfRule>
  </conditionalFormatting>
  <conditionalFormatting sqref="C238:BC238">
    <cfRule type="expression" dxfId="442" priority="443">
      <formula>$A$238="Advindo"</formula>
    </cfRule>
  </conditionalFormatting>
  <conditionalFormatting sqref="C238:BC238">
    <cfRule type="expression" dxfId="441" priority="442">
      <formula>$A$238="Ñ Plan c/desc"</formula>
    </cfRule>
  </conditionalFormatting>
  <conditionalFormatting sqref="C238:BC238">
    <cfRule type="expression" dxfId="440" priority="441">
      <formula>$A$238="Família"</formula>
    </cfRule>
  </conditionalFormatting>
  <conditionalFormatting sqref="C239:BC239">
    <cfRule type="expression" dxfId="439" priority="440">
      <formula>$A$239="Planilhado"</formula>
    </cfRule>
  </conditionalFormatting>
  <conditionalFormatting sqref="C239:BC239">
    <cfRule type="expression" dxfId="438" priority="439">
      <formula>$A$239="Ñ Plan s/desc"</formula>
    </cfRule>
  </conditionalFormatting>
  <conditionalFormatting sqref="C239:BC239">
    <cfRule type="expression" dxfId="437" priority="438">
      <formula>$A$239="Advindo"</formula>
    </cfRule>
  </conditionalFormatting>
  <conditionalFormatting sqref="C239:BC239">
    <cfRule type="expression" dxfId="436" priority="437">
      <formula>$A$239="Ñ Plan c/desc"</formula>
    </cfRule>
  </conditionalFormatting>
  <conditionalFormatting sqref="C239:BC239">
    <cfRule type="expression" dxfId="435" priority="436">
      <formula>$A$239="Família"</formula>
    </cfRule>
  </conditionalFormatting>
  <conditionalFormatting sqref="C240:BC240">
    <cfRule type="expression" dxfId="434" priority="435">
      <formula>$A$240="Planilhado"</formula>
    </cfRule>
  </conditionalFormatting>
  <conditionalFormatting sqref="C240:BC240">
    <cfRule type="expression" dxfId="433" priority="434">
      <formula>$A$240="Ñ Plan s/desc"</formula>
    </cfRule>
  </conditionalFormatting>
  <conditionalFormatting sqref="C240:BC240">
    <cfRule type="expression" dxfId="432" priority="433">
      <formula>$A$240="Advindo"</formula>
    </cfRule>
  </conditionalFormatting>
  <conditionalFormatting sqref="C240:BC240">
    <cfRule type="expression" dxfId="431" priority="432">
      <formula>$A$240="Ñ Plan c/desc"</formula>
    </cfRule>
  </conditionalFormatting>
  <conditionalFormatting sqref="C240:BC240">
    <cfRule type="expression" dxfId="430" priority="431">
      <formula>$A$240="Família"</formula>
    </cfRule>
  </conditionalFormatting>
  <conditionalFormatting sqref="C241:BC241">
    <cfRule type="expression" dxfId="429" priority="430">
      <formula>$A$241="Planilhado"</formula>
    </cfRule>
  </conditionalFormatting>
  <conditionalFormatting sqref="C241:BC241">
    <cfRule type="expression" dxfId="428" priority="429">
      <formula>$A$241="Ñ Plan s/desc"</formula>
    </cfRule>
  </conditionalFormatting>
  <conditionalFormatting sqref="C241:BC241">
    <cfRule type="expression" dxfId="427" priority="428">
      <formula>$A$241="Advindo"</formula>
    </cfRule>
  </conditionalFormatting>
  <conditionalFormatting sqref="C241:BC241">
    <cfRule type="expression" dxfId="426" priority="427">
      <formula>$A$241="Ñ Plan c/desc"</formula>
    </cfRule>
  </conditionalFormatting>
  <conditionalFormatting sqref="C241:BC241">
    <cfRule type="expression" dxfId="425" priority="426">
      <formula>$A$241="Família"</formula>
    </cfRule>
  </conditionalFormatting>
  <conditionalFormatting sqref="C242:BC242">
    <cfRule type="expression" dxfId="424" priority="425">
      <formula>$A$242="Planilhado"</formula>
    </cfRule>
  </conditionalFormatting>
  <conditionalFormatting sqref="C242:BC242">
    <cfRule type="expression" dxfId="423" priority="424">
      <formula>$A$242="Ñ Plan s/desc"</formula>
    </cfRule>
  </conditionalFormatting>
  <conditionalFormatting sqref="C242:BC242">
    <cfRule type="expression" dxfId="422" priority="423">
      <formula>$A$242="Advindo"</formula>
    </cfRule>
  </conditionalFormatting>
  <conditionalFormatting sqref="C242:BC242">
    <cfRule type="expression" dxfId="421" priority="422">
      <formula>$A$242="Ñ Plan c/desc"</formula>
    </cfRule>
  </conditionalFormatting>
  <conditionalFormatting sqref="C242:BC242">
    <cfRule type="expression" dxfId="420" priority="421">
      <formula>$A$242="Família"</formula>
    </cfRule>
  </conditionalFormatting>
  <conditionalFormatting sqref="C243:BC243">
    <cfRule type="expression" dxfId="419" priority="420">
      <formula>$A$243="Planilhado"</formula>
    </cfRule>
  </conditionalFormatting>
  <conditionalFormatting sqref="C243:BC243">
    <cfRule type="expression" dxfId="418" priority="419">
      <formula>$A$243="Ñ Plan s/desc"</formula>
    </cfRule>
  </conditionalFormatting>
  <conditionalFormatting sqref="C243:BC243">
    <cfRule type="expression" dxfId="417" priority="418">
      <formula>$A$243="Advindo"</formula>
    </cfRule>
  </conditionalFormatting>
  <conditionalFormatting sqref="C243:BC243">
    <cfRule type="expression" dxfId="416" priority="417">
      <formula>$A$243="Ñ Plan c/desc"</formula>
    </cfRule>
  </conditionalFormatting>
  <conditionalFormatting sqref="C243:BC243">
    <cfRule type="expression" dxfId="415" priority="416">
      <formula>$A$243="Família"</formula>
    </cfRule>
  </conditionalFormatting>
  <conditionalFormatting sqref="C244:BC244">
    <cfRule type="expression" dxfId="414" priority="415">
      <formula>$A$244="Planilhado"</formula>
    </cfRule>
  </conditionalFormatting>
  <conditionalFormatting sqref="C244:BC244">
    <cfRule type="expression" dxfId="413" priority="414">
      <formula>$A$244="Ñ Plan s/desc"</formula>
    </cfRule>
  </conditionalFormatting>
  <conditionalFormatting sqref="C244:BC244">
    <cfRule type="expression" dxfId="412" priority="413">
      <formula>$A$244="Advindo"</formula>
    </cfRule>
  </conditionalFormatting>
  <conditionalFormatting sqref="C244:BC244">
    <cfRule type="expression" dxfId="411" priority="412">
      <formula>$A$244="Ñ Plan c/desc"</formula>
    </cfRule>
  </conditionalFormatting>
  <conditionalFormatting sqref="C244:BC244">
    <cfRule type="expression" dxfId="410" priority="411">
      <formula>$A$244="Família"</formula>
    </cfRule>
  </conditionalFormatting>
  <conditionalFormatting sqref="C245:BC245">
    <cfRule type="expression" dxfId="409" priority="410">
      <formula>$A$245="Planilhado"</formula>
    </cfRule>
  </conditionalFormatting>
  <conditionalFormatting sqref="C245:BC245">
    <cfRule type="expression" dxfId="408" priority="409">
      <formula>$A$245="Ñ Plan s/desc"</formula>
    </cfRule>
  </conditionalFormatting>
  <conditionalFormatting sqref="C245:BC245">
    <cfRule type="expression" dxfId="407" priority="408">
      <formula>$A$245="Advindo"</formula>
    </cfRule>
  </conditionalFormatting>
  <conditionalFormatting sqref="C245:BC245">
    <cfRule type="expression" dxfId="406" priority="407">
      <formula>$A$245="Ñ Plan c/desc"</formula>
    </cfRule>
  </conditionalFormatting>
  <conditionalFormatting sqref="C245:BC245">
    <cfRule type="expression" dxfId="405" priority="406">
      <formula>$A$245="Família"</formula>
    </cfRule>
  </conditionalFormatting>
  <conditionalFormatting sqref="C246:BC246">
    <cfRule type="expression" dxfId="404" priority="405">
      <formula>$A$246="Planilhado"</formula>
    </cfRule>
  </conditionalFormatting>
  <conditionalFormatting sqref="C246:BC246">
    <cfRule type="expression" dxfId="403" priority="404">
      <formula>$A$246="Ñ Plan s/desc"</formula>
    </cfRule>
  </conditionalFormatting>
  <conditionalFormatting sqref="C246:BC246">
    <cfRule type="expression" dxfId="402" priority="403">
      <formula>$A$246="Advindo"</formula>
    </cfRule>
  </conditionalFormatting>
  <conditionalFormatting sqref="C246:BC246">
    <cfRule type="expression" dxfId="401" priority="402">
      <formula>$A$246="Ñ Plan c/desc"</formula>
    </cfRule>
  </conditionalFormatting>
  <conditionalFormatting sqref="C246:BC246">
    <cfRule type="expression" dxfId="400" priority="401">
      <formula>$A$246="Família"</formula>
    </cfRule>
  </conditionalFormatting>
  <conditionalFormatting sqref="C247:BC247">
    <cfRule type="expression" dxfId="399" priority="400">
      <formula>$A$247="Planilhado"</formula>
    </cfRule>
  </conditionalFormatting>
  <conditionalFormatting sqref="C247:BC247">
    <cfRule type="expression" dxfId="398" priority="399">
      <formula>$A$247="Ñ Plan s/desc"</formula>
    </cfRule>
  </conditionalFormatting>
  <conditionalFormatting sqref="C247:BC247">
    <cfRule type="expression" dxfId="397" priority="398">
      <formula>$A$247="Advindo"</formula>
    </cfRule>
  </conditionalFormatting>
  <conditionalFormatting sqref="C247:BC247">
    <cfRule type="expression" dxfId="396" priority="397">
      <formula>$A$247="Ñ Plan c/desc"</formula>
    </cfRule>
  </conditionalFormatting>
  <conditionalFormatting sqref="C247:BC247">
    <cfRule type="expression" dxfId="395" priority="396">
      <formula>$A$247="Família"</formula>
    </cfRule>
  </conditionalFormatting>
  <conditionalFormatting sqref="C248:BC248">
    <cfRule type="expression" dxfId="394" priority="395">
      <formula>$A$248="Planilhado"</formula>
    </cfRule>
  </conditionalFormatting>
  <conditionalFormatting sqref="C248:BC248">
    <cfRule type="expression" dxfId="393" priority="394">
      <formula>$A$248="Ñ Plan s/desc"</formula>
    </cfRule>
  </conditionalFormatting>
  <conditionalFormatting sqref="C248:BC248">
    <cfRule type="expression" dxfId="392" priority="393">
      <formula>$A$248="Advindo"</formula>
    </cfRule>
  </conditionalFormatting>
  <conditionalFormatting sqref="C248:BC248">
    <cfRule type="expression" dxfId="391" priority="392">
      <formula>$A$248="Ñ Plan c/desc"</formula>
    </cfRule>
  </conditionalFormatting>
  <conditionalFormatting sqref="C248:BC248">
    <cfRule type="expression" dxfId="390" priority="391">
      <formula>$A$248="Família"</formula>
    </cfRule>
  </conditionalFormatting>
  <conditionalFormatting sqref="C249:BC249">
    <cfRule type="expression" dxfId="389" priority="390">
      <formula>$A$249="Planilhado"</formula>
    </cfRule>
  </conditionalFormatting>
  <conditionalFormatting sqref="C249:BC249">
    <cfRule type="expression" dxfId="388" priority="389">
      <formula>$A$249="Ñ Plan s/desc"</formula>
    </cfRule>
  </conditionalFormatting>
  <conditionalFormatting sqref="C249:BC249">
    <cfRule type="expression" dxfId="387" priority="388">
      <formula>$A$249="Advindo"</formula>
    </cfRule>
  </conditionalFormatting>
  <conditionalFormatting sqref="C249:BC249">
    <cfRule type="expression" dxfId="386" priority="387">
      <formula>$A$249="Ñ Plan c/desc"</formula>
    </cfRule>
  </conditionalFormatting>
  <conditionalFormatting sqref="C249:BC249">
    <cfRule type="expression" dxfId="385" priority="386">
      <formula>$A$249="Família"</formula>
    </cfRule>
  </conditionalFormatting>
  <conditionalFormatting sqref="C250:BC250">
    <cfRule type="expression" dxfId="384" priority="385">
      <formula>$A$250="Planilhado"</formula>
    </cfRule>
  </conditionalFormatting>
  <conditionalFormatting sqref="C250:BC250">
    <cfRule type="expression" dxfId="383" priority="384">
      <formula>$A$250="Ñ Plan s/desc"</formula>
    </cfRule>
  </conditionalFormatting>
  <conditionalFormatting sqref="C250:BC250">
    <cfRule type="expression" dxfId="382" priority="383">
      <formula>$A$250="Advindo"</formula>
    </cfRule>
  </conditionalFormatting>
  <conditionalFormatting sqref="C250:BC250">
    <cfRule type="expression" dxfId="381" priority="382">
      <formula>$A$250="Ñ Plan c/desc"</formula>
    </cfRule>
  </conditionalFormatting>
  <conditionalFormatting sqref="C250:BC250">
    <cfRule type="expression" dxfId="380" priority="381">
      <formula>$A$250="Família"</formula>
    </cfRule>
  </conditionalFormatting>
  <conditionalFormatting sqref="C251:BC251">
    <cfRule type="expression" dxfId="379" priority="380">
      <formula>$A$251="Planilhado"</formula>
    </cfRule>
  </conditionalFormatting>
  <conditionalFormatting sqref="C251:BC251">
    <cfRule type="expression" dxfId="378" priority="379">
      <formula>$A$251="Ñ Plan s/desc"</formula>
    </cfRule>
  </conditionalFormatting>
  <conditionalFormatting sqref="C251:BC251">
    <cfRule type="expression" dxfId="377" priority="378">
      <formula>$A$251="Advindo"</formula>
    </cfRule>
  </conditionalFormatting>
  <conditionalFormatting sqref="C251:BC251">
    <cfRule type="expression" dxfId="376" priority="377">
      <formula>$A$251="Ñ Plan c/desc"</formula>
    </cfRule>
  </conditionalFormatting>
  <conditionalFormatting sqref="C251:BC251">
    <cfRule type="expression" dxfId="375" priority="376">
      <formula>$A$251="Família"</formula>
    </cfRule>
  </conditionalFormatting>
  <conditionalFormatting sqref="C252:BC252">
    <cfRule type="expression" dxfId="374" priority="375">
      <formula>$A$252="Planilhado"</formula>
    </cfRule>
  </conditionalFormatting>
  <conditionalFormatting sqref="C252:BC252">
    <cfRule type="expression" dxfId="373" priority="374">
      <formula>$A$252="Ñ Plan s/desc"</formula>
    </cfRule>
  </conditionalFormatting>
  <conditionalFormatting sqref="C252:BC252">
    <cfRule type="expression" dxfId="372" priority="373">
      <formula>$A$252="Advindo"</formula>
    </cfRule>
  </conditionalFormatting>
  <conditionalFormatting sqref="C252:BC252">
    <cfRule type="expression" dxfId="371" priority="372">
      <formula>$A$252="Ñ Plan c/desc"</formula>
    </cfRule>
  </conditionalFormatting>
  <conditionalFormatting sqref="C252:BC252">
    <cfRule type="expression" dxfId="370" priority="371">
      <formula>$A$252="Família"</formula>
    </cfRule>
  </conditionalFormatting>
  <conditionalFormatting sqref="C253:BC253">
    <cfRule type="expression" dxfId="369" priority="370">
      <formula>$A$253="Planilhado"</formula>
    </cfRule>
  </conditionalFormatting>
  <conditionalFormatting sqref="C253:BC253">
    <cfRule type="expression" dxfId="368" priority="369">
      <formula>$A$253="Ñ Plan s/desc"</formula>
    </cfRule>
  </conditionalFormatting>
  <conditionalFormatting sqref="C253:BC253">
    <cfRule type="expression" dxfId="367" priority="368">
      <formula>$A$253="Advindo"</formula>
    </cfRule>
  </conditionalFormatting>
  <conditionalFormatting sqref="C253:BC253">
    <cfRule type="expression" dxfId="366" priority="367">
      <formula>$A$253="Ñ Plan c/desc"</formula>
    </cfRule>
  </conditionalFormatting>
  <conditionalFormatting sqref="C253:BC253">
    <cfRule type="expression" dxfId="365" priority="366">
      <formula>$A$253="Família"</formula>
    </cfRule>
  </conditionalFormatting>
  <conditionalFormatting sqref="C254:BC254">
    <cfRule type="expression" dxfId="364" priority="365">
      <formula>$A$254="Planilhado"</formula>
    </cfRule>
  </conditionalFormatting>
  <conditionalFormatting sqref="C254:BC254">
    <cfRule type="expression" dxfId="363" priority="364">
      <formula>$A$254="Ñ Plan s/desc"</formula>
    </cfRule>
  </conditionalFormatting>
  <conditionalFormatting sqref="C254:BC254">
    <cfRule type="expression" dxfId="362" priority="363">
      <formula>$A$254="Advindo"</formula>
    </cfRule>
  </conditionalFormatting>
  <conditionalFormatting sqref="C254:BC254">
    <cfRule type="expression" dxfId="361" priority="362">
      <formula>$A$254="Ñ Plan c/desc"</formula>
    </cfRule>
  </conditionalFormatting>
  <conditionalFormatting sqref="C254:BC254">
    <cfRule type="expression" dxfId="360" priority="361">
      <formula>$A$254="Família"</formula>
    </cfRule>
  </conditionalFormatting>
  <conditionalFormatting sqref="C255:BC255">
    <cfRule type="expression" dxfId="359" priority="360">
      <formula>$A$255="Planilhado"</formula>
    </cfRule>
  </conditionalFormatting>
  <conditionalFormatting sqref="C255:BC255">
    <cfRule type="expression" dxfId="358" priority="359">
      <formula>$A$255="Ñ Plan s/desc"</formula>
    </cfRule>
  </conditionalFormatting>
  <conditionalFormatting sqref="C255:BC255">
    <cfRule type="expression" dxfId="357" priority="358">
      <formula>$A$255="Advindo"</formula>
    </cfRule>
  </conditionalFormatting>
  <conditionalFormatting sqref="C255:BC255">
    <cfRule type="expression" dxfId="356" priority="357">
      <formula>$A$255="Ñ Plan c/desc"</formula>
    </cfRule>
  </conditionalFormatting>
  <conditionalFormatting sqref="C255:BC255">
    <cfRule type="expression" dxfId="355" priority="356">
      <formula>$A$255="Família"</formula>
    </cfRule>
  </conditionalFormatting>
  <conditionalFormatting sqref="C256:BC256">
    <cfRule type="expression" dxfId="354" priority="355">
      <formula>$A$256="Planilhado"</formula>
    </cfRule>
  </conditionalFormatting>
  <conditionalFormatting sqref="C256:BC256">
    <cfRule type="expression" dxfId="353" priority="354">
      <formula>$A$256="Ñ Plan s/desc"</formula>
    </cfRule>
  </conditionalFormatting>
  <conditionalFormatting sqref="C256:BC256">
    <cfRule type="expression" dxfId="352" priority="353">
      <formula>$A$256="Advindo"</formula>
    </cfRule>
  </conditionalFormatting>
  <conditionalFormatting sqref="C256:BC256">
    <cfRule type="expression" dxfId="351" priority="352">
      <formula>$A$256="Ñ Plan c/desc"</formula>
    </cfRule>
  </conditionalFormatting>
  <conditionalFormatting sqref="C256:BC256">
    <cfRule type="expression" dxfId="350" priority="351">
      <formula>$A$256="Família"</formula>
    </cfRule>
  </conditionalFormatting>
  <conditionalFormatting sqref="C257:BC257">
    <cfRule type="expression" dxfId="349" priority="350">
      <formula>$A$257="Planilhado"</formula>
    </cfRule>
  </conditionalFormatting>
  <conditionalFormatting sqref="C257:BC257">
    <cfRule type="expression" dxfId="348" priority="349">
      <formula>$A$257="Ñ Plan s/desc"</formula>
    </cfRule>
  </conditionalFormatting>
  <conditionalFormatting sqref="C257:BC257">
    <cfRule type="expression" dxfId="347" priority="348">
      <formula>$A$257="Advindo"</formula>
    </cfRule>
  </conditionalFormatting>
  <conditionalFormatting sqref="C257:BC257">
    <cfRule type="expression" dxfId="346" priority="347">
      <formula>$A$257="Ñ Plan c/desc"</formula>
    </cfRule>
  </conditionalFormatting>
  <conditionalFormatting sqref="C257:BC257">
    <cfRule type="expression" dxfId="345" priority="346">
      <formula>$A$257="Família"</formula>
    </cfRule>
  </conditionalFormatting>
  <conditionalFormatting sqref="C258:BC258">
    <cfRule type="expression" dxfId="344" priority="345">
      <formula>$A$258="Planilhado"</formula>
    </cfRule>
  </conditionalFormatting>
  <conditionalFormatting sqref="C258:BC258">
    <cfRule type="expression" dxfId="343" priority="344">
      <formula>$A$258="Ñ Plan s/desc"</formula>
    </cfRule>
  </conditionalFormatting>
  <conditionalFormatting sqref="C258:BC258">
    <cfRule type="expression" dxfId="342" priority="343">
      <formula>$A$258="Advindo"</formula>
    </cfRule>
  </conditionalFormatting>
  <conditionalFormatting sqref="C258:BC258">
    <cfRule type="expression" dxfId="341" priority="342">
      <formula>$A$258="Ñ Plan c/desc"</formula>
    </cfRule>
  </conditionalFormatting>
  <conditionalFormatting sqref="C258:BC258">
    <cfRule type="expression" dxfId="340" priority="341">
      <formula>$A$258="Família"</formula>
    </cfRule>
  </conditionalFormatting>
  <conditionalFormatting sqref="C259:BC259">
    <cfRule type="expression" dxfId="339" priority="340">
      <formula>$A$259="Planilhado"</formula>
    </cfRule>
  </conditionalFormatting>
  <conditionalFormatting sqref="C259:BC259">
    <cfRule type="expression" dxfId="338" priority="339">
      <formula>$A$259="Ñ Plan s/desc"</formula>
    </cfRule>
  </conditionalFormatting>
  <conditionalFormatting sqref="C259:BC259">
    <cfRule type="expression" dxfId="337" priority="338">
      <formula>$A$259="Advindo"</formula>
    </cfRule>
  </conditionalFormatting>
  <conditionalFormatting sqref="C259:BC259">
    <cfRule type="expression" dxfId="336" priority="337">
      <formula>$A$259="Ñ Plan c/desc"</formula>
    </cfRule>
  </conditionalFormatting>
  <conditionalFormatting sqref="C259:BC259">
    <cfRule type="expression" dxfId="335" priority="336">
      <formula>$A$259="Família"</formula>
    </cfRule>
  </conditionalFormatting>
  <conditionalFormatting sqref="C260:BC260">
    <cfRule type="expression" dxfId="334" priority="335">
      <formula>$A$260="Planilhado"</formula>
    </cfRule>
  </conditionalFormatting>
  <conditionalFormatting sqref="C260:BC260">
    <cfRule type="expression" dxfId="333" priority="334">
      <formula>$A$260="Ñ Plan s/desc"</formula>
    </cfRule>
  </conditionalFormatting>
  <conditionalFormatting sqref="C260:BC260">
    <cfRule type="expression" dxfId="332" priority="333">
      <formula>$A$260="Advindo"</formula>
    </cfRule>
  </conditionalFormatting>
  <conditionalFormatting sqref="C260:BC260">
    <cfRule type="expression" dxfId="331" priority="332">
      <formula>$A$260="Ñ Plan c/desc"</formula>
    </cfRule>
  </conditionalFormatting>
  <conditionalFormatting sqref="C260:BC260">
    <cfRule type="expression" dxfId="330" priority="331">
      <formula>$A$260="Família"</formula>
    </cfRule>
  </conditionalFormatting>
  <conditionalFormatting sqref="C261:BC261">
    <cfRule type="expression" dxfId="329" priority="330">
      <formula>$A$261="Planilhado"</formula>
    </cfRule>
  </conditionalFormatting>
  <conditionalFormatting sqref="C261:BC261">
    <cfRule type="expression" dxfId="328" priority="329">
      <formula>$A$261="Ñ Plan s/desc"</formula>
    </cfRule>
  </conditionalFormatting>
  <conditionalFormatting sqref="C261:BC261">
    <cfRule type="expression" dxfId="327" priority="328">
      <formula>$A$261="Advindo"</formula>
    </cfRule>
  </conditionalFormatting>
  <conditionalFormatting sqref="C261:BC261">
    <cfRule type="expression" dxfId="326" priority="327">
      <formula>$A$261="Ñ Plan c/desc"</formula>
    </cfRule>
  </conditionalFormatting>
  <conditionalFormatting sqref="C261:BC261">
    <cfRule type="expression" dxfId="325" priority="326">
      <formula>$A$261="Família"</formula>
    </cfRule>
  </conditionalFormatting>
  <conditionalFormatting sqref="C262:BC262">
    <cfRule type="expression" dxfId="324" priority="325">
      <formula>$A$262="Planilhado"</formula>
    </cfRule>
  </conditionalFormatting>
  <conditionalFormatting sqref="C262:BC262">
    <cfRule type="expression" dxfId="323" priority="324">
      <formula>$A$262="Ñ Plan s/desc"</formula>
    </cfRule>
  </conditionalFormatting>
  <conditionalFormatting sqref="C262:BC262">
    <cfRule type="expression" dxfId="322" priority="323">
      <formula>$A$262="Advindo"</formula>
    </cfRule>
  </conditionalFormatting>
  <conditionalFormatting sqref="C262:BC262">
    <cfRule type="expression" dxfId="321" priority="322">
      <formula>$A$262="Ñ Plan c/desc"</formula>
    </cfRule>
  </conditionalFormatting>
  <conditionalFormatting sqref="C262:BC262">
    <cfRule type="expression" dxfId="320" priority="321">
      <formula>$A$262="Família"</formula>
    </cfRule>
  </conditionalFormatting>
  <conditionalFormatting sqref="C263:BC263">
    <cfRule type="expression" dxfId="319" priority="320">
      <formula>$A$263="Planilhado"</formula>
    </cfRule>
  </conditionalFormatting>
  <conditionalFormatting sqref="C263:BC263">
    <cfRule type="expression" dxfId="318" priority="319">
      <formula>$A$263="Ñ Plan s/desc"</formula>
    </cfRule>
  </conditionalFormatting>
  <conditionalFormatting sqref="C263:BC263">
    <cfRule type="expression" dxfId="317" priority="318">
      <formula>$A$263="Advindo"</formula>
    </cfRule>
  </conditionalFormatting>
  <conditionalFormatting sqref="C263:BC263">
    <cfRule type="expression" dxfId="316" priority="317">
      <formula>$A$263="Ñ Plan c/desc"</formula>
    </cfRule>
  </conditionalFormatting>
  <conditionalFormatting sqref="C263:BC263">
    <cfRule type="expression" dxfId="315" priority="316">
      <formula>$A$263="Família"</formula>
    </cfRule>
  </conditionalFormatting>
  <conditionalFormatting sqref="C264:BC264">
    <cfRule type="expression" dxfId="314" priority="315">
      <formula>$A$264="Planilhado"</formula>
    </cfRule>
  </conditionalFormatting>
  <conditionalFormatting sqref="C264:BC264">
    <cfRule type="expression" dxfId="313" priority="314">
      <formula>$A$264="Ñ Plan s/desc"</formula>
    </cfRule>
  </conditionalFormatting>
  <conditionalFormatting sqref="C264:BC264">
    <cfRule type="expression" dxfId="312" priority="313">
      <formula>$A$264="Advindo"</formula>
    </cfRule>
  </conditionalFormatting>
  <conditionalFormatting sqref="C264:BC264">
    <cfRule type="expression" dxfId="311" priority="312">
      <formula>$A$264="Ñ Plan c/desc"</formula>
    </cfRule>
  </conditionalFormatting>
  <conditionalFormatting sqref="C264:BC264">
    <cfRule type="expression" dxfId="310" priority="311">
      <formula>$A$264="Família"</formula>
    </cfRule>
  </conditionalFormatting>
  <conditionalFormatting sqref="C265:BC265">
    <cfRule type="expression" dxfId="309" priority="310">
      <formula>$A$265="Planilhado"</formula>
    </cfRule>
  </conditionalFormatting>
  <conditionalFormatting sqref="C265:BC265">
    <cfRule type="expression" dxfId="308" priority="309">
      <formula>$A$265="Ñ Plan s/desc"</formula>
    </cfRule>
  </conditionalFormatting>
  <conditionalFormatting sqref="C265:BC265">
    <cfRule type="expression" dxfId="307" priority="308">
      <formula>$A$265="Advindo"</formula>
    </cfRule>
  </conditionalFormatting>
  <conditionalFormatting sqref="C265:BC265">
    <cfRule type="expression" dxfId="306" priority="307">
      <formula>$A$265="Ñ Plan c/desc"</formula>
    </cfRule>
  </conditionalFormatting>
  <conditionalFormatting sqref="C265:BC265">
    <cfRule type="expression" dxfId="305" priority="306">
      <formula>$A$265="Família"</formula>
    </cfRule>
  </conditionalFormatting>
  <conditionalFormatting sqref="C266:BC266">
    <cfRule type="expression" dxfId="304" priority="305">
      <formula>$A$266="Planilhado"</formula>
    </cfRule>
  </conditionalFormatting>
  <conditionalFormatting sqref="C266:BC266">
    <cfRule type="expression" dxfId="303" priority="304">
      <formula>$A$266="Ñ Plan s/desc"</formula>
    </cfRule>
  </conditionalFormatting>
  <conditionalFormatting sqref="C266:BC266">
    <cfRule type="expression" dxfId="302" priority="303">
      <formula>$A$266="Advindo"</formula>
    </cfRule>
  </conditionalFormatting>
  <conditionalFormatting sqref="C266:BC266">
    <cfRule type="expression" dxfId="301" priority="302">
      <formula>$A$266="Ñ Plan c/desc"</formula>
    </cfRule>
  </conditionalFormatting>
  <conditionalFormatting sqref="C266:BC266">
    <cfRule type="expression" dxfId="300" priority="301">
      <formula>$A$266="Família"</formula>
    </cfRule>
  </conditionalFormatting>
  <conditionalFormatting sqref="C267:BC267">
    <cfRule type="expression" dxfId="299" priority="300">
      <formula>$A$267="Planilhado"</formula>
    </cfRule>
  </conditionalFormatting>
  <conditionalFormatting sqref="C267:BC267">
    <cfRule type="expression" dxfId="298" priority="299">
      <formula>$A$267="Ñ Plan s/desc"</formula>
    </cfRule>
  </conditionalFormatting>
  <conditionalFormatting sqref="C267:BC267">
    <cfRule type="expression" dxfId="297" priority="298">
      <formula>$A$267="Advindo"</formula>
    </cfRule>
  </conditionalFormatting>
  <conditionalFormatting sqref="C267:BC267">
    <cfRule type="expression" dxfId="296" priority="297">
      <formula>$A$267="Ñ Plan c/desc"</formula>
    </cfRule>
  </conditionalFormatting>
  <conditionalFormatting sqref="C267:BC267">
    <cfRule type="expression" dxfId="295" priority="296">
      <formula>$A$267="Família"</formula>
    </cfRule>
  </conditionalFormatting>
  <conditionalFormatting sqref="C268:BC268">
    <cfRule type="expression" dxfId="294" priority="295">
      <formula>$A$268="Planilhado"</formula>
    </cfRule>
  </conditionalFormatting>
  <conditionalFormatting sqref="C268:BC268">
    <cfRule type="expression" dxfId="293" priority="294">
      <formula>$A$268="Ñ Plan s/desc"</formula>
    </cfRule>
  </conditionalFormatting>
  <conditionalFormatting sqref="C268:BC268">
    <cfRule type="expression" dxfId="292" priority="293">
      <formula>$A$268="Advindo"</formula>
    </cfRule>
  </conditionalFormatting>
  <conditionalFormatting sqref="C268:BC268">
    <cfRule type="expression" dxfId="291" priority="292">
      <formula>$A$268="Ñ Plan c/desc"</formula>
    </cfRule>
  </conditionalFormatting>
  <conditionalFormatting sqref="C268:BC268">
    <cfRule type="expression" dxfId="290" priority="291">
      <formula>$A$268="Família"</formula>
    </cfRule>
  </conditionalFormatting>
  <conditionalFormatting sqref="C269:BC269">
    <cfRule type="expression" dxfId="289" priority="290">
      <formula>$A$269="Planilhado"</formula>
    </cfRule>
  </conditionalFormatting>
  <conditionalFormatting sqref="C269:BC269">
    <cfRule type="expression" dxfId="288" priority="289">
      <formula>$A$269="Ñ Plan s/desc"</formula>
    </cfRule>
  </conditionalFormatting>
  <conditionalFormatting sqref="C269:BC269">
    <cfRule type="expression" dxfId="287" priority="288">
      <formula>$A$269="Advindo"</formula>
    </cfRule>
  </conditionalFormatting>
  <conditionalFormatting sqref="C269:BC269">
    <cfRule type="expression" dxfId="286" priority="287">
      <formula>$A$269="Ñ Plan c/desc"</formula>
    </cfRule>
  </conditionalFormatting>
  <conditionalFormatting sqref="C269:BC269">
    <cfRule type="expression" dxfId="285" priority="286">
      <formula>$A$269="Família"</formula>
    </cfRule>
  </conditionalFormatting>
  <conditionalFormatting sqref="C270:BC270">
    <cfRule type="expression" dxfId="284" priority="285">
      <formula>$A$270="Planilhado"</formula>
    </cfRule>
  </conditionalFormatting>
  <conditionalFormatting sqref="C270:BC270">
    <cfRule type="expression" dxfId="283" priority="284">
      <formula>$A$270="Ñ Plan s/desc"</formula>
    </cfRule>
  </conditionalFormatting>
  <conditionalFormatting sqref="C270:BC270">
    <cfRule type="expression" dxfId="282" priority="283">
      <formula>$A$270="Advindo"</formula>
    </cfRule>
  </conditionalFormatting>
  <conditionalFormatting sqref="C270:BC270">
    <cfRule type="expression" dxfId="281" priority="282">
      <formula>$A$270="Ñ Plan c/desc"</formula>
    </cfRule>
  </conditionalFormatting>
  <conditionalFormatting sqref="C270:BC270">
    <cfRule type="expression" dxfId="280" priority="281">
      <formula>$A$270="Família"</formula>
    </cfRule>
  </conditionalFormatting>
  <conditionalFormatting sqref="C271:BC271">
    <cfRule type="expression" dxfId="279" priority="280">
      <formula>$A$271="Planilhado"</formula>
    </cfRule>
  </conditionalFormatting>
  <conditionalFormatting sqref="C271:BC271">
    <cfRule type="expression" dxfId="278" priority="279">
      <formula>$A$271="Ñ Plan s/desc"</formula>
    </cfRule>
  </conditionalFormatting>
  <conditionalFormatting sqref="C271:BC271">
    <cfRule type="expression" dxfId="277" priority="278">
      <formula>$A$271="Advindo"</formula>
    </cfRule>
  </conditionalFormatting>
  <conditionalFormatting sqref="C271:BC271">
    <cfRule type="expression" dxfId="276" priority="277">
      <formula>$A$271="Ñ Plan c/desc"</formula>
    </cfRule>
  </conditionalFormatting>
  <conditionalFormatting sqref="C271:BC271">
    <cfRule type="expression" dxfId="275" priority="276">
      <formula>$A$271="Família"</formula>
    </cfRule>
  </conditionalFormatting>
  <conditionalFormatting sqref="C272:BC272">
    <cfRule type="expression" dxfId="274" priority="275">
      <formula>$A$272="Planilhado"</formula>
    </cfRule>
  </conditionalFormatting>
  <conditionalFormatting sqref="C272:BC272">
    <cfRule type="expression" dxfId="273" priority="274">
      <formula>$A$272="Ñ Plan s/desc"</formula>
    </cfRule>
  </conditionalFormatting>
  <conditionalFormatting sqref="C272:BC272">
    <cfRule type="expression" dxfId="272" priority="273">
      <formula>$A$272="Advindo"</formula>
    </cfRule>
  </conditionalFormatting>
  <conditionalFormatting sqref="C272:BC272">
    <cfRule type="expression" dxfId="271" priority="272">
      <formula>$A$272="Ñ Plan c/desc"</formula>
    </cfRule>
  </conditionalFormatting>
  <conditionalFormatting sqref="C272:BC272">
    <cfRule type="expression" dxfId="270" priority="271">
      <formula>$A$272="Família"</formula>
    </cfRule>
  </conditionalFormatting>
  <conditionalFormatting sqref="C273:BC273">
    <cfRule type="expression" dxfId="269" priority="270">
      <formula>$A$273="Planilhado"</formula>
    </cfRule>
  </conditionalFormatting>
  <conditionalFormatting sqref="C273:BC273">
    <cfRule type="expression" dxfId="268" priority="269">
      <formula>$A$273="Ñ Plan s/desc"</formula>
    </cfRule>
  </conditionalFormatting>
  <conditionalFormatting sqref="C273:BC273">
    <cfRule type="expression" dxfId="267" priority="268">
      <formula>$A$273="Advindo"</formula>
    </cfRule>
  </conditionalFormatting>
  <conditionalFormatting sqref="C273:BC273">
    <cfRule type="expression" dxfId="266" priority="267">
      <formula>$A$273="Ñ Plan c/desc"</formula>
    </cfRule>
  </conditionalFormatting>
  <conditionalFormatting sqref="C273:BC273">
    <cfRule type="expression" dxfId="265" priority="266">
      <formula>$A$273="Família"</formula>
    </cfRule>
  </conditionalFormatting>
  <conditionalFormatting sqref="C274:BC274">
    <cfRule type="expression" dxfId="264" priority="265">
      <formula>$A$274="Planilhado"</formula>
    </cfRule>
  </conditionalFormatting>
  <conditionalFormatting sqref="C274:BC274">
    <cfRule type="expression" dxfId="263" priority="264">
      <formula>$A$274="Ñ Plan s/desc"</formula>
    </cfRule>
  </conditionalFormatting>
  <conditionalFormatting sqref="C274:BC274">
    <cfRule type="expression" dxfId="262" priority="263">
      <formula>$A$274="Advindo"</formula>
    </cfRule>
  </conditionalFormatting>
  <conditionalFormatting sqref="C274:BC274">
    <cfRule type="expression" dxfId="261" priority="262">
      <formula>$A$274="Ñ Plan c/desc"</formula>
    </cfRule>
  </conditionalFormatting>
  <conditionalFormatting sqref="C274:BC274">
    <cfRule type="expression" dxfId="260" priority="261">
      <formula>$A$274="Família"</formula>
    </cfRule>
  </conditionalFormatting>
  <conditionalFormatting sqref="C275:BC275">
    <cfRule type="expression" dxfId="259" priority="260">
      <formula>$A$275="Planilhado"</formula>
    </cfRule>
  </conditionalFormatting>
  <conditionalFormatting sqref="C275:BC275">
    <cfRule type="expression" dxfId="258" priority="259">
      <formula>$A$275="Ñ Plan s/desc"</formula>
    </cfRule>
  </conditionalFormatting>
  <conditionalFormatting sqref="C275:BC275">
    <cfRule type="expression" dxfId="257" priority="258">
      <formula>$A$275="Advindo"</formula>
    </cfRule>
  </conditionalFormatting>
  <conditionalFormatting sqref="C275:BC275">
    <cfRule type="expression" dxfId="256" priority="257">
      <formula>$A$275="Ñ Plan c/desc"</formula>
    </cfRule>
  </conditionalFormatting>
  <conditionalFormatting sqref="C275:BC275">
    <cfRule type="expression" dxfId="255" priority="256">
      <formula>$A$275="Família"</formula>
    </cfRule>
  </conditionalFormatting>
  <conditionalFormatting sqref="C276:BC276">
    <cfRule type="expression" dxfId="254" priority="255">
      <formula>$A$276="Planilhado"</formula>
    </cfRule>
  </conditionalFormatting>
  <conditionalFormatting sqref="C276:BC276">
    <cfRule type="expression" dxfId="253" priority="254">
      <formula>$A$276="Ñ Plan s/desc"</formula>
    </cfRule>
  </conditionalFormatting>
  <conditionalFormatting sqref="C276:BC276">
    <cfRule type="expression" dxfId="252" priority="253">
      <formula>$A$276="Advindo"</formula>
    </cfRule>
  </conditionalFormatting>
  <conditionalFormatting sqref="C276:BC276">
    <cfRule type="expression" dxfId="251" priority="252">
      <formula>$A$276="Ñ Plan c/desc"</formula>
    </cfRule>
  </conditionalFormatting>
  <conditionalFormatting sqref="C276:BC276">
    <cfRule type="expression" dxfId="250" priority="251">
      <formula>$A$276="Família"</formula>
    </cfRule>
  </conditionalFormatting>
  <conditionalFormatting sqref="C282:BC282">
    <cfRule type="expression" dxfId="249" priority="250">
      <formula>$A$282="Planilhado"</formula>
    </cfRule>
  </conditionalFormatting>
  <conditionalFormatting sqref="C282:BC282">
    <cfRule type="expression" dxfId="248" priority="249">
      <formula>$A$282="Ñ Plan s/desc"</formula>
    </cfRule>
  </conditionalFormatting>
  <conditionalFormatting sqref="C282:BC282">
    <cfRule type="expression" dxfId="247" priority="248">
      <formula>$A$282="Advindo"</formula>
    </cfRule>
  </conditionalFormatting>
  <conditionalFormatting sqref="C282:BC282">
    <cfRule type="expression" dxfId="246" priority="247">
      <formula>$A$282="Ñ Plan c/desc"</formula>
    </cfRule>
  </conditionalFormatting>
  <conditionalFormatting sqref="C282:BC282">
    <cfRule type="expression" dxfId="245" priority="246">
      <formula>$A$282="Família"</formula>
    </cfRule>
  </conditionalFormatting>
  <conditionalFormatting sqref="C283:BC283">
    <cfRule type="expression" dxfId="244" priority="245">
      <formula>$A$283="Planilhado"</formula>
    </cfRule>
  </conditionalFormatting>
  <conditionalFormatting sqref="C283:BC283">
    <cfRule type="expression" dxfId="243" priority="244">
      <formula>$A$283="Ñ Plan s/desc"</formula>
    </cfRule>
  </conditionalFormatting>
  <conditionalFormatting sqref="C283:BC283">
    <cfRule type="expression" dxfId="242" priority="243">
      <formula>$A$283="Advindo"</formula>
    </cfRule>
  </conditionalFormatting>
  <conditionalFormatting sqref="C283:BC283">
    <cfRule type="expression" dxfId="241" priority="242">
      <formula>$A$283="Ñ Plan c/desc"</formula>
    </cfRule>
  </conditionalFormatting>
  <conditionalFormatting sqref="C283:BC283">
    <cfRule type="expression" dxfId="240" priority="241">
      <formula>$A$283="Família"</formula>
    </cfRule>
  </conditionalFormatting>
  <conditionalFormatting sqref="C284:BC284">
    <cfRule type="expression" dxfId="239" priority="240">
      <formula>$A$284="Planilhado"</formula>
    </cfRule>
  </conditionalFormatting>
  <conditionalFormatting sqref="C284:BC284">
    <cfRule type="expression" dxfId="238" priority="239">
      <formula>$A$284="Ñ Plan s/desc"</formula>
    </cfRule>
  </conditionalFormatting>
  <conditionalFormatting sqref="C284:BC284">
    <cfRule type="expression" dxfId="237" priority="238">
      <formula>$A$284="Advindo"</formula>
    </cfRule>
  </conditionalFormatting>
  <conditionalFormatting sqref="C284:BC284">
    <cfRule type="expression" dxfId="236" priority="237">
      <formula>$A$284="Ñ Plan c/desc"</formula>
    </cfRule>
  </conditionalFormatting>
  <conditionalFormatting sqref="C284:BC284">
    <cfRule type="expression" dxfId="235" priority="236">
      <formula>$A$284="Família"</formula>
    </cfRule>
  </conditionalFormatting>
  <conditionalFormatting sqref="C285:BC285">
    <cfRule type="expression" dxfId="234" priority="235">
      <formula>$A$285="Planilhado"</formula>
    </cfRule>
  </conditionalFormatting>
  <conditionalFormatting sqref="C285:BC285">
    <cfRule type="expression" dxfId="233" priority="234">
      <formula>$A$285="Ñ Plan s/desc"</formula>
    </cfRule>
  </conditionalFormatting>
  <conditionalFormatting sqref="C285:BC285">
    <cfRule type="expression" dxfId="232" priority="233">
      <formula>$A$285="Advindo"</formula>
    </cfRule>
  </conditionalFormatting>
  <conditionalFormatting sqref="C285:BC285">
    <cfRule type="expression" dxfId="231" priority="232">
      <formula>$A$285="Ñ Plan c/desc"</formula>
    </cfRule>
  </conditionalFormatting>
  <conditionalFormatting sqref="C285:BC285">
    <cfRule type="expression" dxfId="230" priority="231">
      <formula>$A$285="Família"</formula>
    </cfRule>
  </conditionalFormatting>
  <conditionalFormatting sqref="C286:BC286">
    <cfRule type="expression" dxfId="229" priority="230">
      <formula>$A$286="Planilhado"</formula>
    </cfRule>
  </conditionalFormatting>
  <conditionalFormatting sqref="C286:BC286">
    <cfRule type="expression" dxfId="228" priority="229">
      <formula>$A$286="Ñ Plan s/desc"</formula>
    </cfRule>
  </conditionalFormatting>
  <conditionalFormatting sqref="C286:BC286">
    <cfRule type="expression" dxfId="227" priority="228">
      <formula>$A$286="Advindo"</formula>
    </cfRule>
  </conditionalFormatting>
  <conditionalFormatting sqref="C286:BC286">
    <cfRule type="expression" dxfId="226" priority="227">
      <formula>$A$286="Ñ Plan c/desc"</formula>
    </cfRule>
  </conditionalFormatting>
  <conditionalFormatting sqref="C286:BC286">
    <cfRule type="expression" dxfId="225" priority="226">
      <formula>$A$286="Família"</formula>
    </cfRule>
  </conditionalFormatting>
  <conditionalFormatting sqref="C287:BC287">
    <cfRule type="expression" dxfId="224" priority="225">
      <formula>$A$287="Planilhado"</formula>
    </cfRule>
  </conditionalFormatting>
  <conditionalFormatting sqref="C287:BC287">
    <cfRule type="expression" dxfId="223" priority="224">
      <formula>$A$287="Ñ Plan s/desc"</formula>
    </cfRule>
  </conditionalFormatting>
  <conditionalFormatting sqref="C287:BC287">
    <cfRule type="expression" dxfId="222" priority="223">
      <formula>$A$287="Advindo"</formula>
    </cfRule>
  </conditionalFormatting>
  <conditionalFormatting sqref="C287:BC287">
    <cfRule type="expression" dxfId="221" priority="222">
      <formula>$A$287="Ñ Plan c/desc"</formula>
    </cfRule>
  </conditionalFormatting>
  <conditionalFormatting sqref="C287:BC287">
    <cfRule type="expression" dxfId="220" priority="221">
      <formula>$A$287="Família"</formula>
    </cfRule>
  </conditionalFormatting>
  <conditionalFormatting sqref="C288:BC288">
    <cfRule type="expression" dxfId="219" priority="220">
      <formula>$A$288="Planilhado"</formula>
    </cfRule>
  </conditionalFormatting>
  <conditionalFormatting sqref="C288:BC288">
    <cfRule type="expression" dxfId="218" priority="219">
      <formula>$A$288="Ñ Plan s/desc"</formula>
    </cfRule>
  </conditionalFormatting>
  <conditionalFormatting sqref="C288:BC288">
    <cfRule type="expression" dxfId="217" priority="218">
      <formula>$A$288="Advindo"</formula>
    </cfRule>
  </conditionalFormatting>
  <conditionalFormatting sqref="C288:BC288">
    <cfRule type="expression" dxfId="216" priority="217">
      <formula>$A$288="Ñ Plan c/desc"</formula>
    </cfRule>
  </conditionalFormatting>
  <conditionalFormatting sqref="C288:BC288">
    <cfRule type="expression" dxfId="215" priority="216">
      <formula>$A$288="Família"</formula>
    </cfRule>
  </conditionalFormatting>
  <conditionalFormatting sqref="C289:BC289">
    <cfRule type="expression" dxfId="214" priority="215">
      <formula>$A$289="Planilhado"</formula>
    </cfRule>
  </conditionalFormatting>
  <conditionalFormatting sqref="C289:BC289">
    <cfRule type="expression" dxfId="213" priority="214">
      <formula>$A$289="Ñ Plan s/desc"</formula>
    </cfRule>
  </conditionalFormatting>
  <conditionalFormatting sqref="C289:BC289">
    <cfRule type="expression" dxfId="212" priority="213">
      <formula>$A$289="Advindo"</formula>
    </cfRule>
  </conditionalFormatting>
  <conditionalFormatting sqref="C289:BC289">
    <cfRule type="expression" dxfId="211" priority="212">
      <formula>$A$289="Ñ Plan c/desc"</formula>
    </cfRule>
  </conditionalFormatting>
  <conditionalFormatting sqref="C289:BC289">
    <cfRule type="expression" dxfId="210" priority="211">
      <formula>$A$289="Família"</formula>
    </cfRule>
  </conditionalFormatting>
  <conditionalFormatting sqref="C290:BC290">
    <cfRule type="expression" dxfId="209" priority="210">
      <formula>$A$290="Planilhado"</formula>
    </cfRule>
  </conditionalFormatting>
  <conditionalFormatting sqref="C290:BC290">
    <cfRule type="expression" dxfId="208" priority="209">
      <formula>$A$290="Ñ Plan s/desc"</formula>
    </cfRule>
  </conditionalFormatting>
  <conditionalFormatting sqref="C290:BC290">
    <cfRule type="expression" dxfId="207" priority="208">
      <formula>$A$290="Advindo"</formula>
    </cfRule>
  </conditionalFormatting>
  <conditionalFormatting sqref="C290:BC290">
    <cfRule type="expression" dxfId="206" priority="207">
      <formula>$A$290="Ñ Plan c/desc"</formula>
    </cfRule>
  </conditionalFormatting>
  <conditionalFormatting sqref="C290:BC290">
    <cfRule type="expression" dxfId="205" priority="206">
      <formula>$A$290="Família"</formula>
    </cfRule>
  </conditionalFormatting>
  <conditionalFormatting sqref="C291:BC291">
    <cfRule type="expression" dxfId="204" priority="205">
      <formula>$A$291="Planilhado"</formula>
    </cfRule>
  </conditionalFormatting>
  <conditionalFormatting sqref="C291:BC291">
    <cfRule type="expression" dxfId="203" priority="204">
      <formula>$A$291="Ñ Plan s/desc"</formula>
    </cfRule>
  </conditionalFormatting>
  <conditionalFormatting sqref="C291:BC291">
    <cfRule type="expression" dxfId="202" priority="203">
      <formula>$A$291="Advindo"</formula>
    </cfRule>
  </conditionalFormatting>
  <conditionalFormatting sqref="C291:BC291">
    <cfRule type="expression" dxfId="201" priority="202">
      <formula>$A$291="Ñ Plan c/desc"</formula>
    </cfRule>
  </conditionalFormatting>
  <conditionalFormatting sqref="C291:BC291">
    <cfRule type="expression" dxfId="200" priority="201">
      <formula>$A$291="Família"</formula>
    </cfRule>
  </conditionalFormatting>
  <conditionalFormatting sqref="C292:BC292">
    <cfRule type="expression" dxfId="199" priority="200">
      <formula>$A$292="Planilhado"</formula>
    </cfRule>
  </conditionalFormatting>
  <conditionalFormatting sqref="C292:BC292">
    <cfRule type="expression" dxfId="198" priority="199">
      <formula>$A$292="Ñ Plan s/desc"</formula>
    </cfRule>
  </conditionalFormatting>
  <conditionalFormatting sqref="C292:BC292">
    <cfRule type="expression" dxfId="197" priority="198">
      <formula>$A$292="Advindo"</formula>
    </cfRule>
  </conditionalFormatting>
  <conditionalFormatting sqref="C292:BC292">
    <cfRule type="expression" dxfId="196" priority="197">
      <formula>$A$292="Ñ Plan c/desc"</formula>
    </cfRule>
  </conditionalFormatting>
  <conditionalFormatting sqref="C292:BC292">
    <cfRule type="expression" dxfId="195" priority="196">
      <formula>$A$292="Família"</formula>
    </cfRule>
  </conditionalFormatting>
  <conditionalFormatting sqref="C293:BC293">
    <cfRule type="expression" dxfId="194" priority="195">
      <formula>$A$293="Planilhado"</formula>
    </cfRule>
  </conditionalFormatting>
  <conditionalFormatting sqref="C293:BC293">
    <cfRule type="expression" dxfId="193" priority="194">
      <formula>$A$293="Ñ Plan s/desc"</formula>
    </cfRule>
  </conditionalFormatting>
  <conditionalFormatting sqref="C293:BC293">
    <cfRule type="expression" dxfId="192" priority="193">
      <formula>$A$293="Advindo"</formula>
    </cfRule>
  </conditionalFormatting>
  <conditionalFormatting sqref="C293:BC293">
    <cfRule type="expression" dxfId="191" priority="192">
      <formula>$A$293="Ñ Plan c/desc"</formula>
    </cfRule>
  </conditionalFormatting>
  <conditionalFormatting sqref="C293:BC293">
    <cfRule type="expression" dxfId="190" priority="191">
      <formula>$A$293="Família"</formula>
    </cfRule>
  </conditionalFormatting>
  <conditionalFormatting sqref="C294:BC294">
    <cfRule type="expression" dxfId="189" priority="190">
      <formula>$A$294="Planilhado"</formula>
    </cfRule>
  </conditionalFormatting>
  <conditionalFormatting sqref="C294:BC294">
    <cfRule type="expression" dxfId="188" priority="189">
      <formula>$A$294="Ñ Plan s/desc"</formula>
    </cfRule>
  </conditionalFormatting>
  <conditionalFormatting sqref="C294:BC294">
    <cfRule type="expression" dxfId="187" priority="188">
      <formula>$A$294="Advindo"</formula>
    </cfRule>
  </conditionalFormatting>
  <conditionalFormatting sqref="C294:BC294">
    <cfRule type="expression" dxfId="186" priority="187">
      <formula>$A$294="Ñ Plan c/desc"</formula>
    </cfRule>
  </conditionalFormatting>
  <conditionalFormatting sqref="C294:BC294">
    <cfRule type="expression" dxfId="185" priority="186">
      <formula>$A$294="Família"</formula>
    </cfRule>
  </conditionalFormatting>
  <conditionalFormatting sqref="C295:BC295">
    <cfRule type="expression" dxfId="184" priority="185">
      <formula>$A$295="Planilhado"</formula>
    </cfRule>
  </conditionalFormatting>
  <conditionalFormatting sqref="C295:BC295">
    <cfRule type="expression" dxfId="183" priority="184">
      <formula>$A$295="Ñ Plan s/desc"</formula>
    </cfRule>
  </conditionalFormatting>
  <conditionalFormatting sqref="C295:BC295">
    <cfRule type="expression" dxfId="182" priority="183">
      <formula>$A$295="Advindo"</formula>
    </cfRule>
  </conditionalFormatting>
  <conditionalFormatting sqref="C295:BC295">
    <cfRule type="expression" dxfId="181" priority="182">
      <formula>$A$295="Ñ Plan c/desc"</formula>
    </cfRule>
  </conditionalFormatting>
  <conditionalFormatting sqref="C295:BC295">
    <cfRule type="expression" dxfId="180" priority="181">
      <formula>$A$295="Família"</formula>
    </cfRule>
  </conditionalFormatting>
  <conditionalFormatting sqref="C296:BC296">
    <cfRule type="expression" dxfId="179" priority="180">
      <formula>$A$296="Planilhado"</formula>
    </cfRule>
  </conditionalFormatting>
  <conditionalFormatting sqref="C296:BC296">
    <cfRule type="expression" dxfId="178" priority="179">
      <formula>$A$296="Ñ Plan s/desc"</formula>
    </cfRule>
  </conditionalFormatting>
  <conditionalFormatting sqref="C296:BC296">
    <cfRule type="expression" dxfId="177" priority="178">
      <formula>$A$296="Advindo"</formula>
    </cfRule>
  </conditionalFormatting>
  <conditionalFormatting sqref="C296:BC296">
    <cfRule type="expression" dxfId="176" priority="177">
      <formula>$A$296="Ñ Plan c/desc"</formula>
    </cfRule>
  </conditionalFormatting>
  <conditionalFormatting sqref="C296:BC296">
    <cfRule type="expression" dxfId="175" priority="176">
      <formula>$A$296="Família"</formula>
    </cfRule>
  </conditionalFormatting>
  <conditionalFormatting sqref="C297:BC297">
    <cfRule type="expression" dxfId="174" priority="175">
      <formula>$A$297="Planilhado"</formula>
    </cfRule>
  </conditionalFormatting>
  <conditionalFormatting sqref="C297:BC297">
    <cfRule type="expression" dxfId="173" priority="174">
      <formula>$A$297="Ñ Plan s/desc"</formula>
    </cfRule>
  </conditionalFormatting>
  <conditionalFormatting sqref="C297:BC297">
    <cfRule type="expression" dxfId="172" priority="173">
      <formula>$A$297="Advindo"</formula>
    </cfRule>
  </conditionalFormatting>
  <conditionalFormatting sqref="C297:BC297">
    <cfRule type="expression" dxfId="171" priority="172">
      <formula>$A$297="Ñ Plan c/desc"</formula>
    </cfRule>
  </conditionalFormatting>
  <conditionalFormatting sqref="C297:BC297">
    <cfRule type="expression" dxfId="170" priority="171">
      <formula>$A$297="Família"</formula>
    </cfRule>
  </conditionalFormatting>
  <conditionalFormatting sqref="C298:BC298">
    <cfRule type="expression" dxfId="169" priority="170">
      <formula>$A$298="Planilhado"</formula>
    </cfRule>
  </conditionalFormatting>
  <conditionalFormatting sqref="C298:BC298">
    <cfRule type="expression" dxfId="168" priority="169">
      <formula>$A$298="Ñ Plan s/desc"</formula>
    </cfRule>
  </conditionalFormatting>
  <conditionalFormatting sqref="C298:BC298">
    <cfRule type="expression" dxfId="167" priority="168">
      <formula>$A$298="Advindo"</formula>
    </cfRule>
  </conditionalFormatting>
  <conditionalFormatting sqref="C298:BC298">
    <cfRule type="expression" dxfId="166" priority="167">
      <formula>$A$298="Ñ Plan c/desc"</formula>
    </cfRule>
  </conditionalFormatting>
  <conditionalFormatting sqref="C298:BC298">
    <cfRule type="expression" dxfId="165" priority="166">
      <formula>$A$298="Família"</formula>
    </cfRule>
  </conditionalFormatting>
  <conditionalFormatting sqref="C299:BC299">
    <cfRule type="expression" dxfId="164" priority="165">
      <formula>$A$299="Planilhado"</formula>
    </cfRule>
  </conditionalFormatting>
  <conditionalFormatting sqref="C299:BC299">
    <cfRule type="expression" dxfId="163" priority="164">
      <formula>$A$299="Ñ Plan s/desc"</formula>
    </cfRule>
  </conditionalFormatting>
  <conditionalFormatting sqref="C299:BC299">
    <cfRule type="expression" dxfId="162" priority="163">
      <formula>$A$299="Advindo"</formula>
    </cfRule>
  </conditionalFormatting>
  <conditionalFormatting sqref="C299:BC299">
    <cfRule type="expression" dxfId="161" priority="162">
      <formula>$A$299="Ñ Plan c/desc"</formula>
    </cfRule>
  </conditionalFormatting>
  <conditionalFormatting sqref="C299:BC299">
    <cfRule type="expression" dxfId="160" priority="161">
      <formula>$A$299="Família"</formula>
    </cfRule>
  </conditionalFormatting>
  <conditionalFormatting sqref="C300:BC300">
    <cfRule type="expression" dxfId="159" priority="160">
      <formula>$A$300="Planilhado"</formula>
    </cfRule>
  </conditionalFormatting>
  <conditionalFormatting sqref="C300:BC300">
    <cfRule type="expression" dxfId="158" priority="159">
      <formula>$A$300="Ñ Plan s/desc"</formula>
    </cfRule>
  </conditionalFormatting>
  <conditionalFormatting sqref="C300:BC300">
    <cfRule type="expression" dxfId="157" priority="158">
      <formula>$A$300="Advindo"</formula>
    </cfRule>
  </conditionalFormatting>
  <conditionalFormatting sqref="C300:BC300">
    <cfRule type="expression" dxfId="156" priority="157">
      <formula>$A$300="Ñ Plan c/desc"</formula>
    </cfRule>
  </conditionalFormatting>
  <conditionalFormatting sqref="C300:BC300">
    <cfRule type="expression" dxfId="155" priority="156">
      <formula>$A$300="Família"</formula>
    </cfRule>
  </conditionalFormatting>
  <conditionalFormatting sqref="C301:BC301">
    <cfRule type="expression" dxfId="154" priority="155">
      <formula>$A$301="Planilhado"</formula>
    </cfRule>
  </conditionalFormatting>
  <conditionalFormatting sqref="C301:BC301">
    <cfRule type="expression" dxfId="153" priority="154">
      <formula>$A$301="Ñ Plan s/desc"</formula>
    </cfRule>
  </conditionalFormatting>
  <conditionalFormatting sqref="C301:BC301">
    <cfRule type="expression" dxfId="152" priority="153">
      <formula>$A$301="Advindo"</formula>
    </cfRule>
  </conditionalFormatting>
  <conditionalFormatting sqref="C301:BC301">
    <cfRule type="expression" dxfId="151" priority="152">
      <formula>$A$301="Ñ Plan c/desc"</formula>
    </cfRule>
  </conditionalFormatting>
  <conditionalFormatting sqref="C301:BC301">
    <cfRule type="expression" dxfId="150" priority="151">
      <formula>$A$301="Família"</formula>
    </cfRule>
  </conditionalFormatting>
  <conditionalFormatting sqref="C302:BC302">
    <cfRule type="expression" dxfId="149" priority="150">
      <formula>$A$302="Planilhado"</formula>
    </cfRule>
  </conditionalFormatting>
  <conditionalFormatting sqref="C302:BC302">
    <cfRule type="expression" dxfId="148" priority="149">
      <formula>$A$302="Ñ Plan s/desc"</formula>
    </cfRule>
  </conditionalFormatting>
  <conditionalFormatting sqref="C302:BC302">
    <cfRule type="expression" dxfId="147" priority="148">
      <formula>$A$302="Advindo"</formula>
    </cfRule>
  </conditionalFormatting>
  <conditionalFormatting sqref="C302:BC302">
    <cfRule type="expression" dxfId="146" priority="147">
      <formula>$A$302="Ñ Plan c/desc"</formula>
    </cfRule>
  </conditionalFormatting>
  <conditionalFormatting sqref="C302:BC302">
    <cfRule type="expression" dxfId="145" priority="146">
      <formula>$A$302="Família"</formula>
    </cfRule>
  </conditionalFormatting>
  <conditionalFormatting sqref="C303:BC303">
    <cfRule type="expression" dxfId="144" priority="145">
      <formula>$A$303="Planilhado"</formula>
    </cfRule>
  </conditionalFormatting>
  <conditionalFormatting sqref="C303:BC303">
    <cfRule type="expression" dxfId="143" priority="144">
      <formula>$A$303="Ñ Plan s/desc"</formula>
    </cfRule>
  </conditionalFormatting>
  <conditionalFormatting sqref="C303:BC303">
    <cfRule type="expression" dxfId="142" priority="143">
      <formula>$A$303="Advindo"</formula>
    </cfRule>
  </conditionalFormatting>
  <conditionalFormatting sqref="C303:BC303">
    <cfRule type="expression" dxfId="141" priority="142">
      <formula>$A$303="Ñ Plan c/desc"</formula>
    </cfRule>
  </conditionalFormatting>
  <conditionalFormatting sqref="C303:BC303">
    <cfRule type="expression" dxfId="140" priority="141">
      <formula>$A$303="Família"</formula>
    </cfRule>
  </conditionalFormatting>
  <conditionalFormatting sqref="C304:BC304">
    <cfRule type="expression" dxfId="139" priority="140">
      <formula>$A$304="Planilhado"</formula>
    </cfRule>
  </conditionalFormatting>
  <conditionalFormatting sqref="C304:BC304">
    <cfRule type="expression" dxfId="138" priority="139">
      <formula>$A$304="Ñ Plan s/desc"</formula>
    </cfRule>
  </conditionalFormatting>
  <conditionalFormatting sqref="C304:BC304">
    <cfRule type="expression" dxfId="137" priority="138">
      <formula>$A$304="Advindo"</formula>
    </cfRule>
  </conditionalFormatting>
  <conditionalFormatting sqref="C304:BC304">
    <cfRule type="expression" dxfId="136" priority="137">
      <formula>$A$304="Ñ Plan c/desc"</formula>
    </cfRule>
  </conditionalFormatting>
  <conditionalFormatting sqref="C304:BC304">
    <cfRule type="expression" dxfId="135" priority="136">
      <formula>$A$304="Família"</formula>
    </cfRule>
  </conditionalFormatting>
  <conditionalFormatting sqref="C305:BC305">
    <cfRule type="expression" dxfId="134" priority="135">
      <formula>$A$305="Planilhado"</formula>
    </cfRule>
  </conditionalFormatting>
  <conditionalFormatting sqref="C305:BC305">
    <cfRule type="expression" dxfId="133" priority="134">
      <formula>$A$305="Ñ Plan s/desc"</formula>
    </cfRule>
  </conditionalFormatting>
  <conditionalFormatting sqref="C305:BC305">
    <cfRule type="expression" dxfId="132" priority="133">
      <formula>$A$305="Advindo"</formula>
    </cfRule>
  </conditionalFormatting>
  <conditionalFormatting sqref="C305:BC305">
    <cfRule type="expression" dxfId="131" priority="132">
      <formula>$A$305="Ñ Plan c/desc"</formula>
    </cfRule>
  </conditionalFormatting>
  <conditionalFormatting sqref="C305:BC305">
    <cfRule type="expression" dxfId="130" priority="131">
      <formula>$A$305="Família"</formula>
    </cfRule>
  </conditionalFormatting>
  <conditionalFormatting sqref="C306:BC306">
    <cfRule type="expression" dxfId="129" priority="130">
      <formula>$A$306="Planilhado"</formula>
    </cfRule>
  </conditionalFormatting>
  <conditionalFormatting sqref="C306:BC306">
    <cfRule type="expression" dxfId="128" priority="129">
      <formula>$A$306="Ñ Plan s/desc"</formula>
    </cfRule>
  </conditionalFormatting>
  <conditionalFormatting sqref="C306:BC306">
    <cfRule type="expression" dxfId="127" priority="128">
      <formula>$A$306="Advindo"</formula>
    </cfRule>
  </conditionalFormatting>
  <conditionalFormatting sqref="C306:BC306">
    <cfRule type="expression" dxfId="126" priority="127">
      <formula>$A$306="Ñ Plan c/desc"</formula>
    </cfRule>
  </conditionalFormatting>
  <conditionalFormatting sqref="C306:BC306">
    <cfRule type="expression" dxfId="125" priority="126">
      <formula>$A$306="Família"</formula>
    </cfRule>
  </conditionalFormatting>
  <conditionalFormatting sqref="C307:BC307">
    <cfRule type="expression" dxfId="124" priority="125">
      <formula>$A$307="Planilhado"</formula>
    </cfRule>
  </conditionalFormatting>
  <conditionalFormatting sqref="C307:BC307">
    <cfRule type="expression" dxfId="123" priority="124">
      <formula>$A$307="Ñ Plan s/desc"</formula>
    </cfRule>
  </conditionalFormatting>
  <conditionalFormatting sqref="C307:BC307">
    <cfRule type="expression" dxfId="122" priority="123">
      <formula>$A$307="Advindo"</formula>
    </cfRule>
  </conditionalFormatting>
  <conditionalFormatting sqref="C307:BC307">
    <cfRule type="expression" dxfId="121" priority="122">
      <formula>$A$307="Ñ Plan c/desc"</formula>
    </cfRule>
  </conditionalFormatting>
  <conditionalFormatting sqref="C307:BC307">
    <cfRule type="expression" dxfId="120" priority="121">
      <formula>$A$307="Família"</formula>
    </cfRule>
  </conditionalFormatting>
  <conditionalFormatting sqref="C308:BC308">
    <cfRule type="expression" dxfId="119" priority="120">
      <formula>$A$308="Planilhado"</formula>
    </cfRule>
  </conditionalFormatting>
  <conditionalFormatting sqref="C308:BC308">
    <cfRule type="expression" dxfId="118" priority="119">
      <formula>$A$308="Ñ Plan s/desc"</formula>
    </cfRule>
  </conditionalFormatting>
  <conditionalFormatting sqref="C308:BC308">
    <cfRule type="expression" dxfId="117" priority="118">
      <formula>$A$308="Advindo"</formula>
    </cfRule>
  </conditionalFormatting>
  <conditionalFormatting sqref="C308:BC308">
    <cfRule type="expression" dxfId="116" priority="117">
      <formula>$A$308="Ñ Plan c/desc"</formula>
    </cfRule>
  </conditionalFormatting>
  <conditionalFormatting sqref="C308:BC308">
    <cfRule type="expression" dxfId="115" priority="116">
      <formula>$A$308="Família"</formula>
    </cfRule>
  </conditionalFormatting>
  <conditionalFormatting sqref="C309:BC309">
    <cfRule type="expression" dxfId="114" priority="115">
      <formula>$A$309="Planilhado"</formula>
    </cfRule>
  </conditionalFormatting>
  <conditionalFormatting sqref="C309:BC309">
    <cfRule type="expression" dxfId="113" priority="114">
      <formula>$A$309="Ñ Plan s/desc"</formula>
    </cfRule>
  </conditionalFormatting>
  <conditionalFormatting sqref="C309:BC309">
    <cfRule type="expression" dxfId="112" priority="113">
      <formula>$A$309="Advindo"</formula>
    </cfRule>
  </conditionalFormatting>
  <conditionalFormatting sqref="C309:BC309">
    <cfRule type="expression" dxfId="111" priority="112">
      <formula>$A$309="Ñ Plan c/desc"</formula>
    </cfRule>
  </conditionalFormatting>
  <conditionalFormatting sqref="C309:BC309">
    <cfRule type="expression" dxfId="110" priority="111">
      <formula>$A$309="Família"</formula>
    </cfRule>
  </conditionalFormatting>
  <conditionalFormatting sqref="C310:BC310">
    <cfRule type="expression" dxfId="109" priority="110">
      <formula>$A$310="Planilhado"</formula>
    </cfRule>
  </conditionalFormatting>
  <conditionalFormatting sqref="C310:BC310">
    <cfRule type="expression" dxfId="108" priority="109">
      <formula>$A$310="Ñ Plan s/desc"</formula>
    </cfRule>
  </conditionalFormatting>
  <conditionalFormatting sqref="C310:BC310">
    <cfRule type="expression" dxfId="107" priority="108">
      <formula>$A$310="Advindo"</formula>
    </cfRule>
  </conditionalFormatting>
  <conditionalFormatting sqref="C310:BC310">
    <cfRule type="expression" dxfId="106" priority="107">
      <formula>$A$310="Ñ Plan c/desc"</formula>
    </cfRule>
  </conditionalFormatting>
  <conditionalFormatting sqref="C310:BC310">
    <cfRule type="expression" dxfId="105" priority="106">
      <formula>$A$310="Família"</formula>
    </cfRule>
  </conditionalFormatting>
  <conditionalFormatting sqref="C311:BC311">
    <cfRule type="expression" dxfId="104" priority="105">
      <formula>$A$311="Planilhado"</formula>
    </cfRule>
  </conditionalFormatting>
  <conditionalFormatting sqref="C311:BC311">
    <cfRule type="expression" dxfId="103" priority="104">
      <formula>$A$311="Ñ Plan s/desc"</formula>
    </cfRule>
  </conditionalFormatting>
  <conditionalFormatting sqref="C311:BC311">
    <cfRule type="expression" dxfId="102" priority="103">
      <formula>$A$311="Advindo"</formula>
    </cfRule>
  </conditionalFormatting>
  <conditionalFormatting sqref="C311:BC311">
    <cfRule type="expression" dxfId="101" priority="102">
      <formula>$A$311="Ñ Plan c/desc"</formula>
    </cfRule>
  </conditionalFormatting>
  <conditionalFormatting sqref="C311:BC311">
    <cfRule type="expression" dxfId="100" priority="101">
      <formula>$A$311="Família"</formula>
    </cfRule>
  </conditionalFormatting>
  <conditionalFormatting sqref="C312:BC312">
    <cfRule type="expression" dxfId="99" priority="100">
      <formula>$A$312="Planilhado"</formula>
    </cfRule>
  </conditionalFormatting>
  <conditionalFormatting sqref="C312:BC312">
    <cfRule type="expression" dxfId="98" priority="99">
      <formula>$A$312="Ñ Plan s/desc"</formula>
    </cfRule>
  </conditionalFormatting>
  <conditionalFormatting sqref="C312:BC312">
    <cfRule type="expression" dxfId="97" priority="98">
      <formula>$A$312="Advindo"</formula>
    </cfRule>
  </conditionalFormatting>
  <conditionalFormatting sqref="C312:BC312">
    <cfRule type="expression" dxfId="96" priority="97">
      <formula>$A$312="Ñ Plan c/desc"</formula>
    </cfRule>
  </conditionalFormatting>
  <conditionalFormatting sqref="C312:BC312">
    <cfRule type="expression" dxfId="95" priority="96">
      <formula>$A$312="Família"</formula>
    </cfRule>
  </conditionalFormatting>
  <conditionalFormatting sqref="C313:BC313">
    <cfRule type="expression" dxfId="94" priority="95">
      <formula>$A$313="Planilhado"</formula>
    </cfRule>
  </conditionalFormatting>
  <conditionalFormatting sqref="C313:BC313">
    <cfRule type="expression" dxfId="93" priority="94">
      <formula>$A$313="Ñ Plan s/desc"</formula>
    </cfRule>
  </conditionalFormatting>
  <conditionalFormatting sqref="C313:BC313">
    <cfRule type="expression" dxfId="92" priority="93">
      <formula>$A$313="Advindo"</formula>
    </cfRule>
  </conditionalFormatting>
  <conditionalFormatting sqref="C313:BC313">
    <cfRule type="expression" dxfId="91" priority="92">
      <formula>$A$313="Ñ Plan c/desc"</formula>
    </cfRule>
  </conditionalFormatting>
  <conditionalFormatting sqref="C313:BC313">
    <cfRule type="expression" dxfId="90" priority="91">
      <formula>$A$313="Família"</formula>
    </cfRule>
  </conditionalFormatting>
  <conditionalFormatting sqref="C314:BC314">
    <cfRule type="expression" dxfId="89" priority="90">
      <formula>$A$314="Planilhado"</formula>
    </cfRule>
  </conditionalFormatting>
  <conditionalFormatting sqref="C314:BC314">
    <cfRule type="expression" dxfId="88" priority="89">
      <formula>$A$314="Ñ Plan s/desc"</formula>
    </cfRule>
  </conditionalFormatting>
  <conditionalFormatting sqref="C314:BC314">
    <cfRule type="expression" dxfId="87" priority="88">
      <formula>$A$314="Advindo"</formula>
    </cfRule>
  </conditionalFormatting>
  <conditionalFormatting sqref="C314:BC314">
    <cfRule type="expression" dxfId="86" priority="87">
      <formula>$A$314="Ñ Plan c/desc"</formula>
    </cfRule>
  </conditionalFormatting>
  <conditionalFormatting sqref="C314:BC314">
    <cfRule type="expression" dxfId="85" priority="86">
      <formula>$A$314="Família"</formula>
    </cfRule>
  </conditionalFormatting>
  <conditionalFormatting sqref="C315:BC315">
    <cfRule type="expression" dxfId="84" priority="85">
      <formula>$A$315="Planilhado"</formula>
    </cfRule>
  </conditionalFormatting>
  <conditionalFormatting sqref="C315:BC315">
    <cfRule type="expression" dxfId="83" priority="84">
      <formula>$A$315="Ñ Plan s/desc"</formula>
    </cfRule>
  </conditionalFormatting>
  <conditionalFormatting sqref="C315:BC315">
    <cfRule type="expression" dxfId="82" priority="83">
      <formula>$A$315="Advindo"</formula>
    </cfRule>
  </conditionalFormatting>
  <conditionalFormatting sqref="C315:BC315">
    <cfRule type="expression" dxfId="81" priority="82">
      <formula>$A$315="Ñ Plan c/desc"</formula>
    </cfRule>
  </conditionalFormatting>
  <conditionalFormatting sqref="C315:BC315">
    <cfRule type="expression" dxfId="80" priority="81">
      <formula>$A$315="Família"</formula>
    </cfRule>
  </conditionalFormatting>
  <conditionalFormatting sqref="C316:BC316">
    <cfRule type="expression" dxfId="79" priority="80">
      <formula>$A$316="Planilhado"</formula>
    </cfRule>
  </conditionalFormatting>
  <conditionalFormatting sqref="C316:BC316">
    <cfRule type="expression" dxfId="78" priority="79">
      <formula>$A$316="Ñ Plan s/desc"</formula>
    </cfRule>
  </conditionalFormatting>
  <conditionalFormatting sqref="C316:BC316">
    <cfRule type="expression" dxfId="77" priority="78">
      <formula>$A$316="Advindo"</formula>
    </cfRule>
  </conditionalFormatting>
  <conditionalFormatting sqref="C316:BC316">
    <cfRule type="expression" dxfId="76" priority="77">
      <formula>$A$316="Ñ Plan c/desc"</formula>
    </cfRule>
  </conditionalFormatting>
  <conditionalFormatting sqref="C316:BC316">
    <cfRule type="expression" dxfId="75" priority="76">
      <formula>$A$316="Família"</formula>
    </cfRule>
  </conditionalFormatting>
  <conditionalFormatting sqref="C317:BC317">
    <cfRule type="expression" dxfId="74" priority="75">
      <formula>$A$317="Planilhado"</formula>
    </cfRule>
  </conditionalFormatting>
  <conditionalFormatting sqref="C317:BC317">
    <cfRule type="expression" dxfId="73" priority="74">
      <formula>$A$317="Ñ Plan s/desc"</formula>
    </cfRule>
  </conditionalFormatting>
  <conditionalFormatting sqref="C317:BC317">
    <cfRule type="expression" dxfId="72" priority="73">
      <formula>$A$317="Advindo"</formula>
    </cfRule>
  </conditionalFormatting>
  <conditionalFormatting sqref="C317:BC317">
    <cfRule type="expression" dxfId="71" priority="72">
      <formula>$A$317="Ñ Plan c/desc"</formula>
    </cfRule>
  </conditionalFormatting>
  <conditionalFormatting sqref="C317:BC317">
    <cfRule type="expression" dxfId="70" priority="71">
      <formula>$A$317="Família"</formula>
    </cfRule>
  </conditionalFormatting>
  <conditionalFormatting sqref="C318:BC318">
    <cfRule type="expression" dxfId="69" priority="70">
      <formula>$A$318="Planilhado"</formula>
    </cfRule>
  </conditionalFormatting>
  <conditionalFormatting sqref="C318:BC318">
    <cfRule type="expression" dxfId="68" priority="69">
      <formula>$A$318="Ñ Plan s/desc"</formula>
    </cfRule>
  </conditionalFormatting>
  <conditionalFormatting sqref="C318:BC318">
    <cfRule type="expression" dxfId="67" priority="68">
      <formula>$A$318="Advindo"</formula>
    </cfRule>
  </conditionalFormatting>
  <conditionalFormatting sqref="C318:BC318">
    <cfRule type="expression" dxfId="66" priority="67">
      <formula>$A$318="Ñ Plan c/desc"</formula>
    </cfRule>
  </conditionalFormatting>
  <conditionalFormatting sqref="C318:BC318">
    <cfRule type="expression" dxfId="65" priority="66">
      <formula>$A$318="Família"</formula>
    </cfRule>
  </conditionalFormatting>
  <conditionalFormatting sqref="C319:BC319">
    <cfRule type="expression" dxfId="64" priority="65">
      <formula>$A$319="Planilhado"</formula>
    </cfRule>
  </conditionalFormatting>
  <conditionalFormatting sqref="C319:BC319">
    <cfRule type="expression" dxfId="63" priority="64">
      <formula>$A$319="Ñ Plan s/desc"</formula>
    </cfRule>
  </conditionalFormatting>
  <conditionalFormatting sqref="C319:BC319">
    <cfRule type="expression" dxfId="62" priority="63">
      <formula>$A$319="Advindo"</formula>
    </cfRule>
  </conditionalFormatting>
  <conditionalFormatting sqref="C319:BC319">
    <cfRule type="expression" dxfId="61" priority="62">
      <formula>$A$319="Ñ Plan c/desc"</formula>
    </cfRule>
  </conditionalFormatting>
  <conditionalFormatting sqref="C319:BC319">
    <cfRule type="expression" dxfId="60" priority="61">
      <formula>$A$319="Família"</formula>
    </cfRule>
  </conditionalFormatting>
  <conditionalFormatting sqref="C320:BC320">
    <cfRule type="expression" dxfId="59" priority="60">
      <formula>$A$320="Planilhado"</formula>
    </cfRule>
  </conditionalFormatting>
  <conditionalFormatting sqref="C320:BC320">
    <cfRule type="expression" dxfId="58" priority="59">
      <formula>$A$320="Ñ Plan s/desc"</formula>
    </cfRule>
  </conditionalFormatting>
  <conditionalFormatting sqref="C320:BC320">
    <cfRule type="expression" dxfId="57" priority="58">
      <formula>$A$320="Advindo"</formula>
    </cfRule>
  </conditionalFormatting>
  <conditionalFormatting sqref="C320:BC320">
    <cfRule type="expression" dxfId="56" priority="57">
      <formula>$A$320="Ñ Plan c/desc"</formula>
    </cfRule>
  </conditionalFormatting>
  <conditionalFormatting sqref="C320:BC320">
    <cfRule type="expression" dxfId="55" priority="56">
      <formula>$A$320="Família"</formula>
    </cfRule>
  </conditionalFormatting>
  <conditionalFormatting sqref="C321:BC321">
    <cfRule type="expression" dxfId="54" priority="55">
      <formula>$A$321="Planilhado"</formula>
    </cfRule>
  </conditionalFormatting>
  <conditionalFormatting sqref="C321:BC321">
    <cfRule type="expression" dxfId="53" priority="54">
      <formula>$A$321="Ñ Plan s/desc"</formula>
    </cfRule>
  </conditionalFormatting>
  <conditionalFormatting sqref="C321:BC321">
    <cfRule type="expression" dxfId="52" priority="53">
      <formula>$A$321="Advindo"</formula>
    </cfRule>
  </conditionalFormatting>
  <conditionalFormatting sqref="C321:BC321">
    <cfRule type="expression" dxfId="51" priority="52">
      <formula>$A$321="Ñ Plan c/desc"</formula>
    </cfRule>
  </conditionalFormatting>
  <conditionalFormatting sqref="C321:BC321">
    <cfRule type="expression" dxfId="50" priority="51">
      <formula>$A$321="Família"</formula>
    </cfRule>
  </conditionalFormatting>
  <conditionalFormatting sqref="C322:BC322">
    <cfRule type="expression" dxfId="49" priority="50">
      <formula>$A$322="Planilhado"</formula>
    </cfRule>
  </conditionalFormatting>
  <conditionalFormatting sqref="C322:BC322">
    <cfRule type="expression" dxfId="48" priority="49">
      <formula>$A$322="Ñ Plan s/desc"</formula>
    </cfRule>
  </conditionalFormatting>
  <conditionalFormatting sqref="C322:BC322">
    <cfRule type="expression" dxfId="47" priority="48">
      <formula>$A$322="Advindo"</formula>
    </cfRule>
  </conditionalFormatting>
  <conditionalFormatting sqref="C322:BC322">
    <cfRule type="expression" dxfId="46" priority="47">
      <formula>$A$322="Ñ Plan c/desc"</formula>
    </cfRule>
  </conditionalFormatting>
  <conditionalFormatting sqref="C322:BC322">
    <cfRule type="expression" dxfId="45" priority="46">
      <formula>$A$322="Família"</formula>
    </cfRule>
  </conditionalFormatting>
  <conditionalFormatting sqref="C323:BC323">
    <cfRule type="expression" dxfId="44" priority="45">
      <formula>$A$323="Planilhado"</formula>
    </cfRule>
  </conditionalFormatting>
  <conditionalFormatting sqref="C323:BC323">
    <cfRule type="expression" dxfId="43" priority="44">
      <formula>$A$323="Ñ Plan s/desc"</formula>
    </cfRule>
  </conditionalFormatting>
  <conditionalFormatting sqref="C323:BC323">
    <cfRule type="expression" dxfId="42" priority="43">
      <formula>$A$323="Advindo"</formula>
    </cfRule>
  </conditionalFormatting>
  <conditionalFormatting sqref="C323:BC323">
    <cfRule type="expression" dxfId="41" priority="42">
      <formula>$A$323="Ñ Plan c/desc"</formula>
    </cfRule>
  </conditionalFormatting>
  <conditionalFormatting sqref="C323:BC323">
    <cfRule type="expression" dxfId="40" priority="41">
      <formula>$A$323="Família"</formula>
    </cfRule>
  </conditionalFormatting>
  <conditionalFormatting sqref="C324:BC324">
    <cfRule type="expression" dxfId="39" priority="40">
      <formula>$A$324="Planilhado"</formula>
    </cfRule>
  </conditionalFormatting>
  <conditionalFormatting sqref="C324:BC324">
    <cfRule type="expression" dxfId="38" priority="39">
      <formula>$A$324="Ñ Plan s/desc"</formula>
    </cfRule>
  </conditionalFormatting>
  <conditionalFormatting sqref="C324:BC324">
    <cfRule type="expression" dxfId="37" priority="38">
      <formula>$A$324="Advindo"</formula>
    </cfRule>
  </conditionalFormatting>
  <conditionalFormatting sqref="C324:BC324">
    <cfRule type="expression" dxfId="36" priority="37">
      <formula>$A$324="Ñ Plan c/desc"</formula>
    </cfRule>
  </conditionalFormatting>
  <conditionalFormatting sqref="C324:BC324">
    <cfRule type="expression" dxfId="35" priority="36">
      <formula>$A$324="Família"</formula>
    </cfRule>
  </conditionalFormatting>
  <conditionalFormatting sqref="C325:BC325">
    <cfRule type="expression" dxfId="34" priority="35">
      <formula>$A$325="Planilhado"</formula>
    </cfRule>
  </conditionalFormatting>
  <conditionalFormatting sqref="C325:BC325">
    <cfRule type="expression" dxfId="33" priority="34">
      <formula>$A$325="Ñ Plan s/desc"</formula>
    </cfRule>
  </conditionalFormatting>
  <conditionalFormatting sqref="C325:BC325">
    <cfRule type="expression" dxfId="32" priority="33">
      <formula>$A$325="Advindo"</formula>
    </cfRule>
  </conditionalFormatting>
  <conditionalFormatting sqref="C325:BC325">
    <cfRule type="expression" dxfId="31" priority="32">
      <formula>$A$325="Ñ Plan c/desc"</formula>
    </cfRule>
  </conditionalFormatting>
  <conditionalFormatting sqref="C325:BC325">
    <cfRule type="expression" dxfId="30" priority="31">
      <formula>$A$325="Família"</formula>
    </cfRule>
  </conditionalFormatting>
  <conditionalFormatting sqref="C326:BC326">
    <cfRule type="expression" dxfId="29" priority="30">
      <formula>$A$326="Planilhado"</formula>
    </cfRule>
  </conditionalFormatting>
  <conditionalFormatting sqref="C326:BC326">
    <cfRule type="expression" dxfId="28" priority="29">
      <formula>$A$326="Ñ Plan s/desc"</formula>
    </cfRule>
  </conditionalFormatting>
  <conditionalFormatting sqref="C326:BC326">
    <cfRule type="expression" dxfId="27" priority="28">
      <formula>$A$326="Advindo"</formula>
    </cfRule>
  </conditionalFormatting>
  <conditionalFormatting sqref="C326:BC326">
    <cfRule type="expression" dxfId="26" priority="27">
      <formula>$A$326="Ñ Plan c/desc"</formula>
    </cfRule>
  </conditionalFormatting>
  <conditionalFormatting sqref="C326:BC326">
    <cfRule type="expression" dxfId="25" priority="26">
      <formula>$A$326="Família"</formula>
    </cfRule>
  </conditionalFormatting>
  <conditionalFormatting sqref="C327:BC327">
    <cfRule type="expression" dxfId="24" priority="25">
      <formula>$A$327="Planilhado"</formula>
    </cfRule>
  </conditionalFormatting>
  <conditionalFormatting sqref="C327:BC327">
    <cfRule type="expression" dxfId="23" priority="24">
      <formula>$A$327="Ñ Plan s/desc"</formula>
    </cfRule>
  </conditionalFormatting>
  <conditionalFormatting sqref="C327:BC327">
    <cfRule type="expression" dxfId="22" priority="23">
      <formula>$A$327="Advindo"</formula>
    </cfRule>
  </conditionalFormatting>
  <conditionalFormatting sqref="C327:BC327">
    <cfRule type="expression" dxfId="21" priority="22">
      <formula>$A$327="Ñ Plan c/desc"</formula>
    </cfRule>
  </conditionalFormatting>
  <conditionalFormatting sqref="C327:BC327">
    <cfRule type="expression" dxfId="20" priority="21">
      <formula>$A$327="Família"</formula>
    </cfRule>
  </conditionalFormatting>
  <conditionalFormatting sqref="C328:BC328">
    <cfRule type="expression" dxfId="19" priority="20">
      <formula>$A$328="Planilhado"</formula>
    </cfRule>
  </conditionalFormatting>
  <conditionalFormatting sqref="C328:BC328">
    <cfRule type="expression" dxfId="18" priority="19">
      <formula>$A$328="Ñ Plan s/desc"</formula>
    </cfRule>
  </conditionalFormatting>
  <conditionalFormatting sqref="C328:BC328">
    <cfRule type="expression" dxfId="17" priority="18">
      <formula>$A$328="Advindo"</formula>
    </cfRule>
  </conditionalFormatting>
  <conditionalFormatting sqref="C328:BC328">
    <cfRule type="expression" dxfId="16" priority="17">
      <formula>$A$328="Ñ Plan c/desc"</formula>
    </cfRule>
  </conditionalFormatting>
  <conditionalFormatting sqref="C328:BC328">
    <cfRule type="expression" dxfId="15" priority="16">
      <formula>$A$328="Família"</formula>
    </cfRule>
  </conditionalFormatting>
  <conditionalFormatting sqref="C329:BC329">
    <cfRule type="expression" dxfId="14" priority="15">
      <formula>$A$329="Planilhado"</formula>
    </cfRule>
  </conditionalFormatting>
  <conditionalFormatting sqref="C329:BC329">
    <cfRule type="expression" dxfId="13" priority="14">
      <formula>$A$329="Ñ Plan s/desc"</formula>
    </cfRule>
  </conditionalFormatting>
  <conditionalFormatting sqref="C329:BC329">
    <cfRule type="expression" dxfId="12" priority="13">
      <formula>$A$329="Advindo"</formula>
    </cfRule>
  </conditionalFormatting>
  <conditionalFormatting sqref="C329:BC329">
    <cfRule type="expression" dxfId="11" priority="12">
      <formula>$A$329="Ñ Plan c/desc"</formula>
    </cfRule>
  </conditionalFormatting>
  <conditionalFormatting sqref="C329:BC329">
    <cfRule type="expression" dxfId="10" priority="11">
      <formula>$A$329="Família"</formula>
    </cfRule>
  </conditionalFormatting>
  <conditionalFormatting sqref="AX18">
    <cfRule type="expression" dxfId="9" priority="10">
      <formula>$A$17="Planilhado"</formula>
    </cfRule>
  </conditionalFormatting>
  <conditionalFormatting sqref="AX18">
    <cfRule type="expression" dxfId="8" priority="9">
      <formula>$A$17="Ñ Plan s/desc"</formula>
    </cfRule>
  </conditionalFormatting>
  <conditionalFormatting sqref="AX18">
    <cfRule type="expression" dxfId="7" priority="8">
      <formula>$A$17="Advindo"</formula>
    </cfRule>
  </conditionalFormatting>
  <conditionalFormatting sqref="AX18">
    <cfRule type="expression" dxfId="6" priority="7">
      <formula>$A$17="Ñ Plan c/desc"</formula>
    </cfRule>
  </conditionalFormatting>
  <conditionalFormatting sqref="AX18">
    <cfRule type="expression" dxfId="5" priority="6">
      <formula>$A$17="Família"</formula>
    </cfRule>
  </conditionalFormatting>
  <conditionalFormatting sqref="BA18">
    <cfRule type="expression" dxfId="4" priority="5">
      <formula>$A$17="Planilhado"</formula>
    </cfRule>
  </conditionalFormatting>
  <conditionalFormatting sqref="BA18">
    <cfRule type="expression" dxfId="3" priority="4">
      <formula>$A$17="Ñ Plan s/desc"</formula>
    </cfRule>
  </conditionalFormatting>
  <conditionalFormatting sqref="BA18">
    <cfRule type="expression" dxfId="2" priority="3">
      <formula>$A$17="Advindo"</formula>
    </cfRule>
  </conditionalFormatting>
  <conditionalFormatting sqref="BA18">
    <cfRule type="expression" dxfId="1" priority="2">
      <formula>$A$17="Ñ Plan c/desc"</formula>
    </cfRule>
  </conditionalFormatting>
  <conditionalFormatting sqref="BA18">
    <cfRule type="expression" dxfId="0" priority="1">
      <formula>$A$17="Família"</formula>
    </cfRule>
  </conditionalFormatting>
  <dataValidations count="2">
    <dataValidation type="list" allowBlank="1" showInputMessage="1" showErrorMessage="1" sqref="A1:B1048576" xr:uid="{00000000-0002-0000-0B00-000001000000}">
      <formula1>"Planilhado, Ñ Plan c/desc, Ñ Plan s/desc, Advindo, Família"</formula1>
    </dataValidation>
    <dataValidation type="list" allowBlank="1" showInputMessage="1" showErrorMessage="1" sqref="BE11" xr:uid="{00000000-0002-0000-0B00-000000000000}">
      <formula1>$C$347:$C$366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9" scale="37" fitToHeight="100" orientation="landscape" r:id="rId1"/>
  <headerFooter alignWithMargins="0">
    <oddFooter>&amp;L&amp;"Fonte Ecológica Spranq,Regular"REFORMA DESCARGAS ATMOSFÉRICAS NO FÓRUM CENTRAL - SPDA -PROC 2019.085560 .SEI 2020.0660024.&amp;C&amp;"Fonte Ecológica Spranq,Regular"DGLOG -DEENG- DIFOB -  SEMED (SERVIÇO DE MEDIÇÃO)&amp;R&amp;"Fonte Ecológica Spranq,Regular"&amp;P DE &amp;N</oddFooter>
  </headerFooter>
  <rowBreaks count="1" manualBreakCount="1">
    <brk id="336" min="1" max="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FINAL</vt:lpstr>
      <vt:lpstr>'MEDIÇÃO FINAL'!Area_de_impressao</vt:lpstr>
      <vt:lpstr>'MEDIÇÃO FINAL'!Titulos_de_impressao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da Silva Duarte</dc:creator>
  <cp:lastModifiedBy>Priscilla Marques da Costa</cp:lastModifiedBy>
  <dcterms:created xsi:type="dcterms:W3CDTF">2025-05-14T14:30:45Z</dcterms:created>
  <dcterms:modified xsi:type="dcterms:W3CDTF">2025-12-04T15:28:22Z</dcterms:modified>
</cp:coreProperties>
</file>