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13_ncr:1_{13F68ACE-F5A6-4EF7-90B0-FB367352FDC0}" xr6:coauthVersionLast="36" xr6:coauthVersionMax="36" xr10:uidLastSave="{00000000-0000-0000-0000-000000000000}"/>
  <bookViews>
    <workbookView xWindow="0" yWindow="0" windowWidth="28800" windowHeight="11505" xr2:uid="{6239C14B-78D0-43FB-8170-AD97F8E03516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1" l="1"/>
  <c r="B43" i="1"/>
  <c r="D43" i="1" s="1"/>
  <c r="B42" i="1"/>
  <c r="D42" i="1" s="1"/>
  <c r="B41" i="1"/>
  <c r="D41" i="1" s="1"/>
  <c r="D40" i="1"/>
  <c r="B40" i="1"/>
  <c r="B39" i="1"/>
  <c r="D39" i="1" s="1"/>
  <c r="B38" i="1"/>
  <c r="D38" i="1" s="1"/>
  <c r="B37" i="1"/>
  <c r="D37" i="1" s="1"/>
  <c r="B36" i="1"/>
  <c r="D36" i="1" s="1"/>
  <c r="B35" i="1"/>
  <c r="D35" i="1" s="1"/>
  <c r="B34" i="1"/>
  <c r="D34" i="1" s="1"/>
  <c r="B33" i="1"/>
  <c r="D33" i="1" s="1"/>
  <c r="D29" i="1"/>
  <c r="C28" i="1"/>
  <c r="B28" i="1"/>
  <c r="D28" i="1" s="1"/>
  <c r="D27" i="1"/>
  <c r="C27" i="1"/>
  <c r="B27" i="1"/>
  <c r="C26" i="1"/>
  <c r="B26" i="1"/>
  <c r="D26" i="1" s="1"/>
  <c r="C25" i="1"/>
  <c r="B25" i="1"/>
  <c r="D25" i="1" s="1"/>
  <c r="C24" i="1"/>
  <c r="B24" i="1"/>
  <c r="D24" i="1" s="1"/>
  <c r="B23" i="1"/>
  <c r="D23" i="1" s="1"/>
  <c r="B22" i="1"/>
  <c r="D22" i="1" s="1"/>
  <c r="B21" i="1"/>
  <c r="D21" i="1" s="1"/>
  <c r="C20" i="1"/>
  <c r="B20" i="1"/>
  <c r="D20" i="1" s="1"/>
  <c r="C19" i="1"/>
  <c r="B19" i="1"/>
  <c r="D19" i="1" s="1"/>
  <c r="C18" i="1"/>
  <c r="B18" i="1"/>
  <c r="D18" i="1" s="1"/>
  <c r="D14" i="1"/>
  <c r="B13" i="1"/>
  <c r="D13" i="1" s="1"/>
  <c r="B12" i="1"/>
  <c r="D12" i="1" s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<sst xmlns="http://schemas.openxmlformats.org/spreadsheetml/2006/main" count="51" uniqueCount="19">
  <si>
    <t>RJPREV - EXERCÍCIO DE 2024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</si>
  <si>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</si>
  <si>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</si>
  <si>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</si>
  <si>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</si>
  <si>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</si>
  <si>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</si>
  <si>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</si>
  <si>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</si>
  <si>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</si>
  <si>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</si>
  <si>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</si>
  <si>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</si>
  <si>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</si>
  <si>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</si>
  <si>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</si>
  <si>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</si>
  <si>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2024</t>
  </si>
  <si>
    <t>INSS - EXERCÍCIO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</si>
</sst>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7">
    <xf numFmtId="0" fontId="0" fillId="0" borderId="0" xfId="0"/>
    <xf numFmtId="0" fontId="3" fillId="2" borderId="0" xfId="1" applyFont="1" applyAlignment="1">
      <alignment horizontal="center"/>
    </xf>
    <xf numFmtId="0" fontId="3" fillId="4" borderId="0" xfId="3" applyFont="1" applyAlignment="1">
      <alignment horizontal="center" vertical="center" wrapText="1"/>
    </xf>
    <xf numFmtId="0" fontId="4" fillId="3" borderId="0" xfId="2" applyFont="1"/>
    <xf numFmtId="44" fontId="4" fillId="3" borderId="0" xfId="2" applyNumberFormat="1" applyFont="1"/>
    <xf numFmtId="44" fontId="3" fillId="4" borderId="0" xfId="3" applyNumberFormat="1" applyFont="1"/>
    <xf numFmtId="0" fontId="4" fillId="0" borderId="0" xfId="0" applyFont="1"/>
  </cellXfs>
  <cellStyles count="4">
    <cellStyle name="20% - Ênfase5" xfId="2" builtinId="46"/>
    <cellStyle name="60% - Ênfase5" xfId="3" builtinId="48"/>
    <cellStyle name="Ênfase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008A-72CF-434A-AA6D-F7DE8060C95D}">
  <dimension ref="A1:D44"/>
  <sheetViews>
    <sheetView tabSelected="1" topLeftCell="A13" workbookViewId="0">
      <selection activeCell="M13" sqref="M13"/>
    </sheetView>
  </sheetViews>
  <sheetFormatPr defaultRowHeight="15" x14ac:dyDescent="0.25"/>
  <cols>
    <col min="1" max="1" width="10.140625" bestFit="1" customWidth="1"/>
    <col min="2" max="3" width="16.85546875" bestFit="1" customWidth="1"/>
    <col min="4" max="4" width="18" bestFit="1" customWidth="1"/>
  </cols>
  <sheetData>
    <row r="1" spans="1:4" x14ac:dyDescent="0.25">
      <c r="A1" s="1" t="s">
        <v>0</v>
      </c>
      <c r="B1" s="1"/>
      <c r="C1" s="1"/>
      <c r="D1" s="1"/>
    </row>
    <row r="2" spans="1:4" ht="60" x14ac:dyDescent="0.25">
      <c r="A2" s="2" t="s">
        <v>1</v>
      </c>
      <c r="B2" s="2" t="s">
        <v>2</v>
      </c>
      <c r="C2" s="2" t="s">
        <v>3</v>
      </c>
      <c r="D2" s="2" t="s">
        <v>4</v>
      </c>
    </row>
    <row r="3" spans="1:4" x14ac:dyDescent="0.25">
      <c r="A3" s="3" t="s">
        <v>5</v>
      </c>
      <c r="B3" s="4">
        <v>345529.96</v>
      </c>
      <c r="C3" s="4">
        <v>421190.27</v>
      </c>
      <c r="D3" s="5">
        <f>B3+C3</f>
        <v>766720.23</v>
      </c>
    </row>
    <row r="4" spans="1:4" x14ac:dyDescent="0.25">
      <c r="A4" s="3" t="s">
        <v>6</v>
      </c>
      <c r="B4" s="4">
        <v>377761.58</v>
      </c>
      <c r="C4" s="4">
        <v>454796.2</v>
      </c>
      <c r="D4" s="5">
        <f t="shared" ref="D4:D14" si="0">B4+C4</f>
        <v>832557.78</v>
      </c>
    </row>
    <row r="5" spans="1:4" x14ac:dyDescent="0.25">
      <c r="A5" s="3" t="s">
        <v>7</v>
      </c>
      <c r="B5" s="4">
        <v>381654.64</v>
      </c>
      <c r="C5" s="4">
        <v>457402.29</v>
      </c>
      <c r="D5" s="5">
        <f t="shared" si="0"/>
        <v>839056.92999999993</v>
      </c>
    </row>
    <row r="6" spans="1:4" x14ac:dyDescent="0.25">
      <c r="A6" s="3" t="s">
        <v>8</v>
      </c>
      <c r="B6" s="4">
        <v>382628.57</v>
      </c>
      <c r="C6" s="4">
        <v>457661.26</v>
      </c>
      <c r="D6" s="5">
        <f t="shared" si="0"/>
        <v>840289.83000000007</v>
      </c>
    </row>
    <row r="7" spans="1:4" x14ac:dyDescent="0.25">
      <c r="A7" s="3" t="s">
        <v>9</v>
      </c>
      <c r="B7" s="4">
        <v>385869.4</v>
      </c>
      <c r="C7" s="4">
        <v>461708.86</v>
      </c>
      <c r="D7" s="5">
        <f t="shared" si="0"/>
        <v>847578.26</v>
      </c>
    </row>
    <row r="8" spans="1:4" x14ac:dyDescent="0.25">
      <c r="A8" s="3" t="s">
        <v>10</v>
      </c>
      <c r="B8" s="4">
        <v>391477.93</v>
      </c>
      <c r="C8" s="4">
        <v>468967.61</v>
      </c>
      <c r="D8" s="5">
        <f t="shared" si="0"/>
        <v>860445.54</v>
      </c>
    </row>
    <row r="9" spans="1:4" x14ac:dyDescent="0.25">
      <c r="A9" s="3" t="s">
        <v>11</v>
      </c>
      <c r="B9" s="4">
        <v>444064.27</v>
      </c>
      <c r="C9" s="4">
        <v>540262.40000000002</v>
      </c>
      <c r="D9" s="5">
        <f t="shared" si="0"/>
        <v>984326.67</v>
      </c>
    </row>
    <row r="10" spans="1:4" x14ac:dyDescent="0.25">
      <c r="A10" s="3" t="s">
        <v>12</v>
      </c>
      <c r="B10" s="4">
        <v>440561.37</v>
      </c>
      <c r="C10" s="4">
        <v>521009.2</v>
      </c>
      <c r="D10" s="5">
        <f t="shared" si="0"/>
        <v>961570.57000000007</v>
      </c>
    </row>
    <row r="11" spans="1:4" x14ac:dyDescent="0.25">
      <c r="A11" s="3" t="s">
        <v>13</v>
      </c>
      <c r="B11" s="4">
        <v>447062.75</v>
      </c>
      <c r="C11" s="4">
        <v>528417.91</v>
      </c>
      <c r="D11" s="5">
        <f t="shared" si="0"/>
        <v>975480.66</v>
      </c>
    </row>
    <row r="12" spans="1:4" x14ac:dyDescent="0.25">
      <c r="A12" s="3" t="s">
        <v>14</v>
      </c>
      <c r="B12" s="4">
        <f>779.15+444159.49</f>
        <v>444938.64</v>
      </c>
      <c r="C12" s="4">
        <v>527980.15</v>
      </c>
      <c r="D12" s="5">
        <f t="shared" si="0"/>
        <v>972918.79</v>
      </c>
    </row>
    <row r="13" spans="1:4" x14ac:dyDescent="0.25">
      <c r="A13" s="3" t="s">
        <v>15</v>
      </c>
      <c r="B13" s="4">
        <f>941.78+446808.58</f>
        <v>447750.36000000004</v>
      </c>
      <c r="C13" s="4">
        <v>529802.93999999994</v>
      </c>
      <c r="D13" s="5">
        <f t="shared" si="0"/>
        <v>977553.3</v>
      </c>
    </row>
    <row r="14" spans="1:4" x14ac:dyDescent="0.25">
      <c r="A14" s="3" t="s">
        <v>16</v>
      </c>
      <c r="B14" s="4"/>
      <c r="C14" s="4"/>
      <c r="D14" s="5">
        <f t="shared" si="0"/>
        <v>0</v>
      </c>
    </row>
    <row r="15" spans="1:4" x14ac:dyDescent="0.25">
      <c r="A15" s="6"/>
      <c r="B15" s="6"/>
      <c r="C15" s="6"/>
      <c r="D15" s="6"/>
    </row>
    <row r="16" spans="1:4" x14ac:dyDescent="0.25">
      <c r="A16" s="1" t="s">
        <v>17</v>
      </c>
      <c r="B16" s="1"/>
      <c r="C16" s="1"/>
      <c r="D16" s="1"/>
    </row>
    <row r="17" spans="1:4" ht="60" x14ac:dyDescent="0.25">
      <c r="A17" s="2" t="s">
        <v>1</v>
      </c>
      <c r="B17" s="2" t="s">
        <v>2</v>
      </c>
      <c r="C17" s="2" t="s">
        <v>3</v>
      </c>
      <c r="D17" s="2" t="s">
        <v>4</v>
      </c>
    </row>
    <row r="18" spans="1:4" x14ac:dyDescent="0.25">
      <c r="A18" s="3" t="s">
        <v>5</v>
      </c>
      <c r="B18" s="4">
        <f>1991232.32+51884132.56+2748362.76</f>
        <v>56623727.640000001</v>
      </c>
      <c r="C18" s="4">
        <f>25964707.8+995616.1+1748958.14</f>
        <v>28709282.040000003</v>
      </c>
      <c r="D18" s="5">
        <f>B18+C18</f>
        <v>85333009.680000007</v>
      </c>
    </row>
    <row r="19" spans="1:4" x14ac:dyDescent="0.25">
      <c r="A19" s="3" t="s">
        <v>6</v>
      </c>
      <c r="B19" s="4">
        <f>54809789.4+2805555.28</f>
        <v>57615344.68</v>
      </c>
      <c r="C19" s="4">
        <f>27426548.83+1785353.39</f>
        <v>29211902.219999999</v>
      </c>
      <c r="D19" s="5">
        <f t="shared" ref="D19:D29" si="1">B19+C19</f>
        <v>86827246.900000006</v>
      </c>
    </row>
    <row r="20" spans="1:4" x14ac:dyDescent="0.25">
      <c r="A20" s="3" t="s">
        <v>7</v>
      </c>
      <c r="B20" s="4">
        <f>54369680.9+2886248.06</f>
        <v>57255928.960000001</v>
      </c>
      <c r="C20" s="4">
        <f>27205681.32+1836703.28</f>
        <v>29042384.600000001</v>
      </c>
      <c r="D20" s="5">
        <f t="shared" si="1"/>
        <v>86298313.560000002</v>
      </c>
    </row>
    <row r="21" spans="1:4" x14ac:dyDescent="0.25">
      <c r="A21" s="3" t="s">
        <v>8</v>
      </c>
      <c r="B21" s="4">
        <f>2357794.6+52589505.2+2967711.72</f>
        <v>57915011.520000003</v>
      </c>
      <c r="C21" s="4">
        <v>29383034.670000002</v>
      </c>
      <c r="D21" s="5">
        <f t="shared" si="1"/>
        <v>87298046.189999998</v>
      </c>
    </row>
    <row r="22" spans="1:4" x14ac:dyDescent="0.25">
      <c r="A22" s="3" t="s">
        <v>9</v>
      </c>
      <c r="B22" s="4">
        <f>55383482.56+2980663.84</f>
        <v>58364146.400000006</v>
      </c>
      <c r="C22" s="4">
        <v>29607476.670000002</v>
      </c>
      <c r="D22" s="5">
        <f t="shared" si="1"/>
        <v>87971623.070000008</v>
      </c>
    </row>
    <row r="23" spans="1:4" x14ac:dyDescent="0.25">
      <c r="A23" s="3" t="s">
        <v>10</v>
      </c>
      <c r="B23" s="4">
        <f>55959685.04+3069763.84</f>
        <v>59029448.879999995</v>
      </c>
      <c r="C23" s="4">
        <v>29951553.84</v>
      </c>
      <c r="D23" s="5">
        <f t="shared" si="1"/>
        <v>88981002.719999999</v>
      </c>
    </row>
    <row r="24" spans="1:4" x14ac:dyDescent="0.25">
      <c r="A24" s="3" t="s">
        <v>11</v>
      </c>
      <c r="B24" s="4">
        <f>53065324.32+3107868.06</f>
        <v>56173192.380000003</v>
      </c>
      <c r="C24" s="4">
        <f>26550887.3+1977734.26</f>
        <v>28528621.560000002</v>
      </c>
      <c r="D24" s="5">
        <f t="shared" si="1"/>
        <v>84701813.939999998</v>
      </c>
    </row>
    <row r="25" spans="1:4" x14ac:dyDescent="0.25">
      <c r="A25" s="3" t="s">
        <v>12</v>
      </c>
      <c r="B25" s="4">
        <f>55238849.4+2995056.9</f>
        <v>58233906.299999997</v>
      </c>
      <c r="C25" s="4">
        <f>27637650.01+1905945.19</f>
        <v>29543595.200000003</v>
      </c>
      <c r="D25" s="5">
        <f t="shared" si="1"/>
        <v>87777501.5</v>
      </c>
    </row>
    <row r="26" spans="1:4" x14ac:dyDescent="0.25">
      <c r="A26" s="3" t="s">
        <v>13</v>
      </c>
      <c r="B26" s="4">
        <f>64584139.7+3099807.92</f>
        <v>67683947.620000005</v>
      </c>
      <c r="C26" s="4">
        <f>32310295.02+1972605.01</f>
        <v>34282900.030000001</v>
      </c>
      <c r="D26" s="5">
        <f t="shared" si="1"/>
        <v>101966847.65000001</v>
      </c>
    </row>
    <row r="27" spans="1:4" x14ac:dyDescent="0.25">
      <c r="A27" s="3" t="s">
        <v>14</v>
      </c>
      <c r="B27" s="4">
        <f>56455283.76+3017463.32</f>
        <v>59472747.079999998</v>
      </c>
      <c r="C27" s="4">
        <f>28250547.54+1920203.93</f>
        <v>30170751.469999999</v>
      </c>
      <c r="D27" s="5">
        <f t="shared" si="1"/>
        <v>89643498.549999997</v>
      </c>
    </row>
    <row r="28" spans="1:4" x14ac:dyDescent="0.25">
      <c r="A28" s="3" t="s">
        <v>15</v>
      </c>
      <c r="B28" s="4">
        <f>53418472.08+4470143.16+2940027.42+93937.14</f>
        <v>60922579.799999997</v>
      </c>
      <c r="C28" s="4">
        <f>2235071.62+26732141.63+1870926.58</f>
        <v>30838139.829999998</v>
      </c>
      <c r="D28" s="5">
        <f t="shared" si="1"/>
        <v>91760719.629999995</v>
      </c>
    </row>
    <row r="29" spans="1:4" x14ac:dyDescent="0.25">
      <c r="A29" s="3" t="s">
        <v>16</v>
      </c>
      <c r="B29" s="4"/>
      <c r="C29" s="4"/>
      <c r="D29" s="5">
        <f t="shared" si="1"/>
        <v>0</v>
      </c>
    </row>
    <row r="30" spans="1:4" x14ac:dyDescent="0.25">
      <c r="A30" s="6"/>
      <c r="B30" s="6"/>
      <c r="C30" s="6"/>
      <c r="D30" s="6"/>
    </row>
    <row r="31" spans="1:4" x14ac:dyDescent="0.25">
      <c r="A31" s="1" t="s">
        <v>18</v>
      </c>
      <c r="B31" s="1"/>
      <c r="C31" s="1"/>
      <c r="D31" s="1"/>
    </row>
    <row r="32" spans="1:4" ht="60" x14ac:dyDescent="0.25">
      <c r="A32" s="2" t="s">
        <v>1</v>
      </c>
      <c r="B32" s="2" t="s">
        <v>2</v>
      </c>
      <c r="C32" s="2" t="s">
        <v>3</v>
      </c>
      <c r="D32" s="2" t="s">
        <v>4</v>
      </c>
    </row>
    <row r="33" spans="1:4" x14ac:dyDescent="0.25">
      <c r="A33" s="3" t="s">
        <v>5</v>
      </c>
      <c r="B33" s="4">
        <f>754001.46+47596.34</f>
        <v>801597.79999999993</v>
      </c>
      <c r="C33" s="4">
        <v>347435.79</v>
      </c>
      <c r="D33" s="5">
        <f>B33+C33</f>
        <v>1149033.5899999999</v>
      </c>
    </row>
    <row r="34" spans="1:4" x14ac:dyDescent="0.25">
      <c r="A34" s="3" t="s">
        <v>6</v>
      </c>
      <c r="B34" s="4">
        <f>758275.27+47866.13</f>
        <v>806141.4</v>
      </c>
      <c r="C34" s="4">
        <v>349314.08</v>
      </c>
      <c r="D34" s="5">
        <f t="shared" ref="D34:D44" si="2">B34+C34</f>
        <v>1155455.48</v>
      </c>
    </row>
    <row r="35" spans="1:4" x14ac:dyDescent="0.25">
      <c r="A35" s="3" t="s">
        <v>7</v>
      </c>
      <c r="B35" s="4">
        <f>753249.87+47548.9</f>
        <v>800798.77</v>
      </c>
      <c r="C35" s="4">
        <v>345397.96</v>
      </c>
      <c r="D35" s="5">
        <f t="shared" si="2"/>
        <v>1146196.73</v>
      </c>
    </row>
    <row r="36" spans="1:4" x14ac:dyDescent="0.25">
      <c r="A36" s="3" t="s">
        <v>8</v>
      </c>
      <c r="B36" s="4">
        <f>48046.94+761139.71</f>
        <v>809186.64999999991</v>
      </c>
      <c r="C36" s="4">
        <v>346629.69</v>
      </c>
      <c r="D36" s="5">
        <f t="shared" si="2"/>
        <v>1155816.3399999999</v>
      </c>
    </row>
    <row r="37" spans="1:4" x14ac:dyDescent="0.25">
      <c r="A37" s="3" t="s">
        <v>9</v>
      </c>
      <c r="B37" s="4">
        <f>750985.76+47405.98</f>
        <v>798391.74</v>
      </c>
      <c r="C37" s="4">
        <v>345905.11</v>
      </c>
      <c r="D37" s="5">
        <f t="shared" si="2"/>
        <v>1144296.8500000001</v>
      </c>
    </row>
    <row r="38" spans="1:4" x14ac:dyDescent="0.25">
      <c r="A38" s="3" t="s">
        <v>10</v>
      </c>
      <c r="B38" s="4">
        <f>763762.93+48212.54</f>
        <v>811975.47000000009</v>
      </c>
      <c r="C38" s="4">
        <v>351424.31</v>
      </c>
      <c r="D38" s="5">
        <f t="shared" si="2"/>
        <v>1163399.78</v>
      </c>
    </row>
    <row r="39" spans="1:4" x14ac:dyDescent="0.25">
      <c r="A39" s="3" t="s">
        <v>11</v>
      </c>
      <c r="B39" s="4">
        <f>789164.97+49816.04</f>
        <v>838981.01</v>
      </c>
      <c r="C39" s="4">
        <v>368839.11</v>
      </c>
      <c r="D39" s="5">
        <f t="shared" si="2"/>
        <v>1207820.1200000001</v>
      </c>
    </row>
    <row r="40" spans="1:4" x14ac:dyDescent="0.25">
      <c r="A40" s="3" t="s">
        <v>12</v>
      </c>
      <c r="B40" s="4">
        <f>841207.75+53101.24</f>
        <v>894308.99</v>
      </c>
      <c r="C40" s="4">
        <v>396319.99</v>
      </c>
      <c r="D40" s="5">
        <f t="shared" si="2"/>
        <v>1290628.98</v>
      </c>
    </row>
    <row r="41" spans="1:4" x14ac:dyDescent="0.25">
      <c r="A41" s="3" t="s">
        <v>13</v>
      </c>
      <c r="B41" s="4">
        <f>782338.95+49385.15</f>
        <v>831724.1</v>
      </c>
      <c r="C41" s="4">
        <v>366716.05</v>
      </c>
      <c r="D41" s="5">
        <f t="shared" si="2"/>
        <v>1198440.1499999999</v>
      </c>
    </row>
    <row r="42" spans="1:4" x14ac:dyDescent="0.25">
      <c r="A42" s="3" t="s">
        <v>14</v>
      </c>
      <c r="B42" s="4">
        <f>864396.53+54565.03</f>
        <v>918961.56</v>
      </c>
      <c r="C42" s="4">
        <v>434088.78</v>
      </c>
      <c r="D42" s="5">
        <f t="shared" si="2"/>
        <v>1353050.34</v>
      </c>
    </row>
    <row r="43" spans="1:4" x14ac:dyDescent="0.25">
      <c r="A43" s="3" t="s">
        <v>15</v>
      </c>
      <c r="B43" s="4">
        <f>37774.99+913828.39+2384.54+57685.42</f>
        <v>1011673.3400000001</v>
      </c>
      <c r="C43" s="4">
        <v>435698.91</v>
      </c>
      <c r="D43" s="5">
        <f t="shared" si="2"/>
        <v>1447372.25</v>
      </c>
    </row>
    <row r="44" spans="1:4" x14ac:dyDescent="0.25">
      <c r="A44" s="3" t="s">
        <v>16</v>
      </c>
      <c r="B44" s="4"/>
      <c r="C44" s="4"/>
      <c r="D44" s="5">
        <f t="shared" si="2"/>
        <v>0</v>
      </c>
    </row>
  </sheetData>
  <mergeCells count="3">
    <mergeCell ref="A1:D1"/>
    <mergeCell ref="A16:D16"/>
    <mergeCell ref="A31:D3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2025-01-07T15:08:09Z</dcterms:created>
  <dcterms:modified xsi:type="dcterms:W3CDTF">2025-01-07T15:18:13Z</dcterms:modified>
</cp:coreProperties>
</file>